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ala Vodova" sheetId="1" state="visible" r:id="rId2"/>
  </sheets>
  <definedNames>
    <definedName function="false" hidden="false" localSheetId="0" name="_xlnm.Print_Area" vbProcedure="false">'Hala Vodova'!$A$1:$K$228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<sst xmlns="http://schemas.openxmlformats.org/spreadsheetml/2006/main" count="427" uniqueCount="205">
  <si>
    <t xml:space="preserve">MATERIÁL - SLABOPROUD - Hala Vodova (DPS)</t>
  </si>
  <si>
    <t xml:space="preserve">P.č.</t>
  </si>
  <si>
    <t xml:space="preserve">Objednací č.</t>
  </si>
  <si>
    <t xml:space="preserve">Popis</t>
  </si>
  <si>
    <t xml:space="preserve">M.J.</t>
  </si>
  <si>
    <t xml:space="preserve">Počet</t>
  </si>
  <si>
    <t xml:space="preserve">Sazba</t>
  </si>
  <si>
    <t xml:space="preserve">Kč/hod</t>
  </si>
  <si>
    <t xml:space="preserve">Materiál</t>
  </si>
  <si>
    <t xml:space="preserve">Montáž</t>
  </si>
  <si>
    <t xml:space="preserve">Cena  jedn.</t>
  </si>
  <si>
    <t xml:space="preserve">Celkem</t>
  </si>
  <si>
    <t xml:space="preserve">Minut/jedn.</t>
  </si>
  <si>
    <t xml:space="preserve">Kč bez DPH</t>
  </si>
  <si>
    <t xml:space="preserve">Kabely a elektrické vedení</t>
  </si>
  <si>
    <t xml:space="preserve">Typ / Druh</t>
  </si>
  <si>
    <t xml:space="preserve">.</t>
  </si>
  <si>
    <t xml:space="preserve">..</t>
  </si>
  <si>
    <t xml:space="preserve">...</t>
  </si>
  <si>
    <t xml:space="preserve">....</t>
  </si>
  <si>
    <t xml:space="preserve">.....</t>
  </si>
  <si>
    <t xml:space="preserve">......</t>
  </si>
  <si>
    <t xml:space="preserve">.......</t>
  </si>
  <si>
    <t xml:space="preserve">........</t>
  </si>
  <si>
    <t xml:space="preserve">Stĺpec1</t>
  </si>
  <si>
    <t xml:space="preserve">Kabel AYY-O 1X 95 ČERNÁ</t>
  </si>
  <si>
    <t xml:space="preserve">m</t>
  </si>
  <si>
    <t xml:space="preserve">Kabel AYY-J 1X 95 ŽLUTOZELENÁ</t>
  </si>
  <si>
    <t xml:space="preserve">Kabel AYY-O 1X 120 ČERNÁ</t>
  </si>
  <si>
    <t xml:space="preserve">Kabel AYY-J 1X 120 ŽLUTOZELENÁ</t>
  </si>
  <si>
    <t xml:space="preserve">Kabel AYY-O 1X 150 ČERNÁ</t>
  </si>
  <si>
    <t xml:space="preserve">Kabel AYY-J 1x150 ŽLUTOZELENÁ</t>
  </si>
  <si>
    <t xml:space="preserve">Kabel AYY-O 1X 185 ČERNÁ</t>
  </si>
  <si>
    <t xml:space="preserve">Kabel AYY-J 1x185 ŽLUTOZELENÁ</t>
  </si>
  <si>
    <t xml:space="preserve">Kabel AYY-O 1X 240 ČERNÁ</t>
  </si>
  <si>
    <t xml:space="preserve">Kabel AYY-J 1X 240 ŽLUTOZELENÁ </t>
  </si>
  <si>
    <t xml:space="preserve">Kabel AYY-O 1X 300 ČERNÁ</t>
  </si>
  <si>
    <t xml:space="preserve">Kabel AYY-J 1X 300 ŽLUTOZELENÁ</t>
  </si>
  <si>
    <t xml:space="preserve">Kabel AYY-O 1X 400 ČERNÁ</t>
  </si>
  <si>
    <t xml:space="preserve">Kabel AYY-J 1x400 ŽLUTOZELENÁ</t>
  </si>
  <si>
    <t xml:space="preserve">Kabel AYY-O 1X 500 ČERNÁ</t>
  </si>
  <si>
    <t xml:space="preserve">Kabel AYY-J 1x500 ŽLUTOZELENÁ</t>
  </si>
  <si>
    <t xml:space="preserve">KabelCYKY-O 2x1,5 mm2 (D)</t>
  </si>
  <si>
    <t xml:space="preserve">Kabel CYKYLO-O 2x1,5 mm2 (D) (plochý kabel)</t>
  </si>
  <si>
    <t xml:space="preserve">Kabel CYKY-O 2x2,5 mm2 (D)</t>
  </si>
  <si>
    <t xml:space="preserve">KabelCYKYLO 2x2,5 mm2 (plochý kabel)</t>
  </si>
  <si>
    <t xml:space="preserve">Kabel CYKY-O 2x4 mm2 (D)</t>
  </si>
  <si>
    <t xml:space="preserve">Kabel CYKY-O 2x6 (D) mm2</t>
  </si>
  <si>
    <t xml:space="preserve">Kabel CYKY-J 3x1,5 (C)</t>
  </si>
  <si>
    <t xml:space="preserve">Kabel CYKY-O 3x1,5 (A)</t>
  </si>
  <si>
    <t xml:space="preserve">Kabel CYKYLO-J 3x1,5 (C) (plochý kabel)</t>
  </si>
  <si>
    <t xml:space="preserve">Kabel CYKYLO-O 3x1,5 (A) (plochý kabel)</t>
  </si>
  <si>
    <t xml:space="preserve">Kabel CYKY-O 3x2,5 (A)</t>
  </si>
  <si>
    <t xml:space="preserve">Kabel CYKY-J 3x2,5 (C)</t>
  </si>
  <si>
    <t xml:space="preserve">Kabel CYKYLO-J 3x2,5 (C) (plochý kabel)</t>
  </si>
  <si>
    <t xml:space="preserve">Kabel CYKYLO-O 3x2,5 (A) (plochý kabel)</t>
  </si>
  <si>
    <t xml:space="preserve">Kabel CYKY-J 3x4 (C)</t>
  </si>
  <si>
    <t xml:space="preserve">Kabel CYKY-O 3x4 (A)</t>
  </si>
  <si>
    <t xml:space="preserve">Kabel CYKY-O 3x6 (A)</t>
  </si>
  <si>
    <t xml:space="preserve">Kabel CYKY-J 3x6 (C)</t>
  </si>
  <si>
    <t xml:space="preserve">Kabel CYKY-J 5x1,5 (C)</t>
  </si>
  <si>
    <t xml:space="preserve">Kabel CYKY-J 5x2,5 (C)</t>
  </si>
  <si>
    <t xml:space="preserve">Kabel CYKY-J 5x4 (C)</t>
  </si>
  <si>
    <t xml:space="preserve">Kabel CYKY-J 5x6 (C)</t>
  </si>
  <si>
    <t xml:space="preserve">Kabel CYKY-J 5x10 (C)</t>
  </si>
  <si>
    <t xml:space="preserve">Kabel CYKY-J 5x16 (C)</t>
  </si>
  <si>
    <t xml:space="preserve">Kabel PRAFLADUR-J 3 X 1,5 PH120- R</t>
  </si>
  <si>
    <t xml:space="preserve">Kabel PRAFLADUR-J 3 X 2,5 PH120- R</t>
  </si>
  <si>
    <t xml:space="preserve">Kabel PRAFLADUR-O 3 X 1,5 P60-R</t>
  </si>
  <si>
    <t xml:space="preserve">Kabel PRAFLADUR-J 5 X 1,5 RE P60-R</t>
  </si>
  <si>
    <t xml:space="preserve">Kabel PRAFLADUR-J 5 X 2,5 PH120- R</t>
  </si>
  <si>
    <t xml:space="preserve">Kabel Datový kábel FTP CAT.6</t>
  </si>
  <si>
    <t xml:space="preserve">Kabel Datový kábel UTP CAT.5</t>
  </si>
  <si>
    <t xml:space="preserve">Optický kabel gelový, 50/125um, 4 vl.</t>
  </si>
  <si>
    <t xml:space="preserve">Optický kabel gelový, 50/125um, 8 vl.</t>
  </si>
  <si>
    <t xml:space="preserve">Optický kabel gelový, 50/125um, 12 vl.</t>
  </si>
  <si>
    <t xml:space="preserve">Optický kabel gelový, 50/125um, 24 vl.</t>
  </si>
  <si>
    <t xml:space="preserve">CC - 01</t>
  </si>
  <si>
    <t xml:space="preserve">CC - 02 </t>
  </si>
  <si>
    <t xml:space="preserve">CC - 03</t>
  </si>
  <si>
    <t xml:space="preserve">Kabel sdělovací KV J-Y/ST/Y 1X2X0,8 PVC PLÁŠŤ ČERVENÝ</t>
  </si>
  <si>
    <t xml:space="preserve">Kabel sdělovací KV J-Y/ST/Y 2X2X0,8 PVC PLÁŠŤ ČERVENÝ</t>
  </si>
  <si>
    <t xml:space="preserve">Kabel sdělovací KV J-Y/ST/Y 4X2X0,8 PVC PLÁŠŤ ČERVENÝ</t>
  </si>
  <si>
    <t xml:space="preserve">Kabel sdělovací KV J-Y/ST/Y 6X2X0,8 PVC PLÁŠŤ ČERVENÝ</t>
  </si>
  <si>
    <t xml:space="preserve">Kabel sdělovací KV J-Y/ST/Y 10X2X0,8 PVC PLÁŠŤ ČERVENÝ</t>
  </si>
  <si>
    <t xml:space="preserve">Sběrnicový kabel YCYM 2x2x0,8, pro ABB i-bus KNX/EIB </t>
  </si>
  <si>
    <t xml:space="preserve">Kabel PRAFLADUR 2x1,5 P60-R</t>
  </si>
  <si>
    <t xml:space="preserve">Repro Kabel 2 X 1,50 mm2</t>
  </si>
  <si>
    <t xml:space="preserve">Audio kabel 2x1,5 mm</t>
  </si>
  <si>
    <t xml:space="preserve">Další práce spojené s instalací, montáží, demontáží</t>
  </si>
  <si>
    <t xml:space="preserve">ks</t>
  </si>
  <si>
    <t xml:space="preserve">Trubky a kanály pro kabely</t>
  </si>
  <si>
    <t xml:space="preserve">KOPOFLEX - Ohebná dvouplášťová korugovaná chránička KF 09040_BA (Ø = 40mm)</t>
  </si>
  <si>
    <t xml:space="preserve">KOPOFLEX - Ohebná dvouplášťová korugovaná chránička KF 09050_BA (Ø = 50mm)</t>
  </si>
  <si>
    <t xml:space="preserve">KOPOFLEX - Ohebná dvouplášťová korugovaná chránička KF 09063_BA (Ø = 63mm)</t>
  </si>
  <si>
    <t xml:space="preserve">KOPOFLEX - Ohebná dvouplášťová korugovaná chránička KF 09075_BA (Ø = 75mm)</t>
  </si>
  <si>
    <t xml:space="preserve">KOPOFLEX - Ohebná dvouplášťová korugovaná chránička KF 09090_BA (Ø = 90mm)</t>
  </si>
  <si>
    <t xml:space="preserve">KOPOFLEX - Ohebná dvouplášťová korugovaná chránička KF 09110_BA (Ø = 110mm)</t>
  </si>
  <si>
    <t xml:space="preserve">KOPOFLEX - Ohebná dvouplášťová korugovaná chránička KF 09125_BA (Ø = 125mm)</t>
  </si>
  <si>
    <t xml:space="preserve">KOPOFLEX - Ohebná dvouplášťová korugovaná chránička KF 09160_BA (Ø = 160mm)</t>
  </si>
  <si>
    <t xml:space="preserve">KOPOFLEX - Ohebná dvouplášťová korugovaná chránička KF 09200_BB (Ø = 200mm)</t>
  </si>
  <si>
    <t xml:space="preserve">KOPOFLEX - Chránička optického kabelu HDPE 06025_FS100 (Ø = 25mm)</t>
  </si>
  <si>
    <t xml:space="preserve">KOPOFLEX - Chránička optického kabelu HDPE 06032_FS100 (Ø = 32mm)</t>
  </si>
  <si>
    <t xml:space="preserve">KOPOFLEX - Chránička optického kabelu HDPE 06040_FS100 (Ø = 40mm)</t>
  </si>
  <si>
    <t xml:space="preserve">KOPOFLEX - Chránička optického kabelu HDPE 06050_FS100 (Ø = 50mm)</t>
  </si>
  <si>
    <t xml:space="preserve">SUPER MONOFLEX - Ohebná trubka se střední mechanickou odolností (EN) 1216E_L50 (Ø = 16mm)</t>
  </si>
  <si>
    <t xml:space="preserve">SUPER MONOFLEX - Ohebná trubka se střední mechanickou odolností (EN) 1220_L50 (Ø = 20mm)</t>
  </si>
  <si>
    <t xml:space="preserve">SUPER MONOFLEX - Ohebná trubka se střední mechanickou odolností (EN) 1225_L50 (Ø = 25mm)</t>
  </si>
  <si>
    <t xml:space="preserve">SUPER MONOFLEX - Ohebná trubka se střední mechanickou odolností (EN) 1232_L25 (Ø = 32mm)</t>
  </si>
  <si>
    <t xml:space="preserve">SUPER MONOFLEX - Ohebná trubka se střední mechanickou odolností (EN) 1240_L25 (Ø = 40mm)</t>
  </si>
  <si>
    <t xml:space="preserve">SUPER MONOFLEX - Ohebná trubka se střední mechanickou odolností (EN) 1250_L25 (Ø = 50mm)</t>
  </si>
  <si>
    <t xml:space="preserve">Kabelová lávka 150x60 mm - Rozteč 1,5 m</t>
  </si>
  <si>
    <t xml:space="preserve">Kabelová lávka 100x60 mm - Rozteč 1,5 m</t>
  </si>
  <si>
    <t xml:space="preserve">Celková cena systému kabelových lávek včetně příslušenství</t>
  </si>
  <si>
    <t xml:space="preserve">kompl</t>
  </si>
  <si>
    <t xml:space="preserve">Krabice</t>
  </si>
  <si>
    <t xml:space="preserve">Krabice KO 97/5_KA 400 V/16 A - kulatá odbočná s víčkem </t>
  </si>
  <si>
    <t xml:space="preserve">Krabice KO 100_KA V 400 V/16 A - čtvercová odbočná s víčkem </t>
  </si>
  <si>
    <t xml:space="preserve">Krabice KP 67/2_ST 400 V/16 A - kulatá přístrojová </t>
  </si>
  <si>
    <t xml:space="preserve">Krabice KP 67X67_KA 400 V/16 A-  čtvercová přístrojová </t>
  </si>
  <si>
    <t xml:space="preserve">Krabice KU 68-1901_KA 400 V/16 A - kulatá univerzální </t>
  </si>
  <si>
    <t xml:space="preserve">Krabice 8101_KA 400 V/16 A, IP 54 -  čtvercová s průchodkami v uzavřeném provedení </t>
  </si>
  <si>
    <t xml:space="preserve">Podlahové zásuvky</t>
  </si>
  <si>
    <t xml:space="preserve">Datová  technika</t>
  </si>
  <si>
    <t xml:space="preserve">ABB Tango zásuvka dátová 1xRJ45 cat.5(Přístroj zásuvky datové Modular Jack RJ 45-8 Cat. 5e + Maska nosná s 2 otvory + Kryt zásuvky komunikační+ Rámeček pro elektroinstalační přístroje)</t>
  </si>
  <si>
    <t xml:space="preserve">ABB Tango zásuvka dátová 2xRJ45 cat.5(Přístroj zásuvky datové Modular Jack RJ 45-8 Cat. 5e + Maska nosná s 2 otvory + Kryt zásuvky komunikační+ Rámeček pro elektroinstalační přístroje)</t>
  </si>
  <si>
    <t xml:space="preserve">Zásuvka dátová 1xRJ45 cat.6(Přístroj zásuvky datové Modular Jack RJ 45-8 Cat. 6 +  Kryt zásuvky komunikační + Rámeček pro elektroinstalační přístroje)</t>
  </si>
  <si>
    <t xml:space="preserve">Zásuvka dátová 2xRJ45 cat.6(Přístroj zásuvky datové Modular Jack RJ 45-8 Cat. 6 +  Kryt zásuvky komunikační + Rámeček pro elektroinstalační přístroje)</t>
  </si>
  <si>
    <t xml:space="preserve">Přístupový bod (Access point) Ubiquiti UniFi UAP-AC-LR WiFi 802.11 a/b/g/n/ac, až 450Mbps + 867Mbps, Dual-Band 2.4GHz + 5GHz, 3x3 MIMO, funkce AP/Hotspot, 1x GLAN, PoE</t>
  </si>
  <si>
    <t xml:space="preserve">Venkovní / vnitřní IP kamera 2MPX, H.265, WDR 140dB, IR LED, ZOOM, mikrofon, POE, VCA</t>
  </si>
  <si>
    <t xml:space="preserve">NVR pro 16 IP kamer, až 12MP, HDMI 4K, 16x PoE, H.265, I/O, Audio, bez HDD</t>
  </si>
  <si>
    <t xml:space="preserve">NVR pro 8 IP kamer, až 12MP, HDMI 4K, 8x PoE, H.265, I/O, Audio, bez HDD</t>
  </si>
  <si>
    <t xml:space="preserve">HDD-2T-DVR pevný SATA disk do DVR/NVR, kapacita 2000GB (2TB)</t>
  </si>
  <si>
    <t xml:space="preserve">Systém SAT+TV+R</t>
  </si>
  <si>
    <t xml:space="preserve">Multipřepínač MS9/8PIU-5 V10</t>
  </si>
  <si>
    <t xml:space="preserve">Rozváděčová skřín</t>
  </si>
  <si>
    <t xml:space="preserve">SAT+TV+R Satelitní parabola - satelitní anténa</t>
  </si>
  <si>
    <t xml:space="preserve">Terr anténa</t>
  </si>
  <si>
    <t xml:space="preserve">Zásuvka TV+R+SAT (Kryt zásuvky + Rámeček pro elektroinstalační přístroj)</t>
  </si>
  <si>
    <t xml:space="preserve">Elektronická zabezpečovací signalizace</t>
  </si>
  <si>
    <t xml:space="preserve">Ústředna systému  s GSM a LAN komunikátorem, 2x BUS, 1200mA, místo pro AKU 18Ah</t>
  </si>
  <si>
    <t xml:space="preserve">Sběrnicový přístupový modul s displejem a klávesnicí </t>
  </si>
  <si>
    <t xml:space="preserve">Sběrnicový PIR detektor pohybu </t>
  </si>
  <si>
    <t xml:space="preserve">JA 120PW Sběrnicový duální PIR a MW detektor pohybu</t>
  </si>
  <si>
    <t xml:space="preserve">JA 120PC Sběrnicový PIR detektor pohybu s kamerou</t>
  </si>
  <si>
    <t xml:space="preserve">JA 110B Sběrnicový detektor rozbití skla </t>
  </si>
  <si>
    <t xml:space="preserve">Sběrnicový kombinovaný PIR detektor pohybu s rozbitím skla </t>
  </si>
  <si>
    <t xml:space="preserve">JA 110ST Sběrnicový kombinovaný detektor kouře a vysoké teploty </t>
  </si>
  <si>
    <t xml:space="preserve">JA 111TH Sběrnicový detektor teploty </t>
  </si>
  <si>
    <t xml:space="preserve">JA 110F Sběrnicový záplavový detektor </t>
  </si>
  <si>
    <t xml:space="preserve">Ei208DW Detektor CO s bat. napájením, ak./opt. signalizace, LCD displej </t>
  </si>
  <si>
    <t xml:space="preserve">Ei208DW Sběrnicový modul pro připojení CO detektoru </t>
  </si>
  <si>
    <t xml:space="preserve">Sběrnicová siréna venkovní </t>
  </si>
  <si>
    <t xml:space="preserve">JA 110A Sběrnicová siréna vnitřní </t>
  </si>
  <si>
    <t xml:space="preserve">Sběrnicový magnetický detektor otevření miniaturní, </t>
  </si>
  <si>
    <t xml:space="preserve">JA 154E Bezdrátový přístupový modul  s displejem, klávesnicí a RFID  </t>
  </si>
  <si>
    <t xml:space="preserve">JA 150P Bezdrátový PIR detektor pohybu</t>
  </si>
  <si>
    <t xml:space="preserve">JA 180W Bezdrátový kombinovaný duální detektor PIR+MW </t>
  </si>
  <si>
    <t xml:space="preserve">JA 160PC Bezdrátový PIR detektor pohybu s barevnou kamerou</t>
  </si>
  <si>
    <t xml:space="preserve">JA 180PB Bezdrátový PIR detektor pohybu a rozbití skla</t>
  </si>
  <si>
    <t xml:space="preserve">JA 180B Bezdrátový detektor rozbití skla</t>
  </si>
  <si>
    <t xml:space="preserve">JA 150ST Bezdrátový kombinovaný optický detektor kouře a vysokých teplot 60-70°C</t>
  </si>
  <si>
    <t xml:space="preserve">JA 151TH Bezdrátový detektor teploty</t>
  </si>
  <si>
    <t xml:space="preserve">JA 150A Bezdrátová siréna vnitřní s napájením ze sítě 230V</t>
  </si>
  <si>
    <t xml:space="preserve">JA-151A-BASE-RB Bezdrátová siréna venkovní</t>
  </si>
  <si>
    <t xml:space="preserve">JA-151M Bezdrátový miniaturní magnetický kontakt</t>
  </si>
  <si>
    <t xml:space="preserve"> 
Provozní kniha EZS - zavedení  </t>
  </si>
  <si>
    <t xml:space="preserve">Audiovrátny</t>
  </si>
  <si>
    <t xml:space="preserve"> Hlavní jednotka s kamerou</t>
  </si>
  <si>
    <t xml:space="preserve">13.56MHz čtečka RFID karet, příprava pro NFC, čte UID</t>
  </si>
  <si>
    <t xml:space="preserve">Rám pro instalaci do zdi, 2 moduly</t>
  </si>
  <si>
    <t xml:space="preserve">Krabice pro instalaci do zdi, 2 moduly</t>
  </si>
  <si>
    <t xml:space="preserve"> IP interkom - Gold licence</t>
  </si>
  <si>
    <t xml:space="preserve">Elektrický zámek</t>
  </si>
  <si>
    <t xml:space="preserve">Bezpečnostní prvek - Tampere switch, který připojený přes I/O modul hlídá násilné otevření vrátníka a Security relé</t>
  </si>
  <si>
    <t xml:space="preserve">Bezpečné Dveře (set - obsahuje I/O modul (9155034), tamper switch (9155038) a Security Relé (9159010)</t>
  </si>
  <si>
    <t xml:space="preserve">Odpovídací video jednotky</t>
  </si>
  <si>
    <t xml:space="preserve">Indoor Touch 2.0, Black/White</t>
  </si>
  <si>
    <t xml:space="preserve">Rozvádeče</t>
  </si>
  <si>
    <t xml:space="preserve">Rozvaděč DR</t>
  </si>
  <si>
    <t xml:space="preserve">Racková skříň 19“</t>
  </si>
  <si>
    <t xml:space="preserve">Gigabitový switch 24 portů s 10Gbit uplinkem a PoE </t>
  </si>
  <si>
    <t xml:space="preserve">Gigabitový switch 8 portů s 10Gbit uplinkem a PoE </t>
  </si>
  <si>
    <t xml:space="preserve">Gigabitový switch 24 portů s 10Gbit uplinkem </t>
  </si>
  <si>
    <t xml:space="preserve">UTP patch kabel CAT. 6A, 1m</t>
  </si>
  <si>
    <t xml:space="preserve">Vyvazovací panel 19" 2U</t>
  </si>
  <si>
    <t xml:space="preserve">Keystone S CAT.6A RJ45</t>
  </si>
  <si>
    <t xml:space="preserve">Modulární Keystone Patch panel FFTP pro 24 x RJ45</t>
  </si>
  <si>
    <t xml:space="preserve">UPS </t>
  </si>
  <si>
    <t xml:space="preserve">Optická vana s výsuvnou policí hliník 1U bez čela </t>
  </si>
  <si>
    <t xml:space="preserve">Svár optického kabelu</t>
  </si>
  <si>
    <t xml:space="preserve">Napajeci panel</t>
  </si>
  <si>
    <t xml:space="preserve">Zakončení kabeláže a kompletace</t>
  </si>
  <si>
    <t xml:space="preserve">Audio systém</t>
  </si>
  <si>
    <t xml:space="preserve">Digitální zesilovač  - referenční typ STA 1000D</t>
  </si>
  <si>
    <r>
      <rPr>
        <sz val="12"/>
        <rFont val="Arial"/>
        <family val="2"/>
        <charset val="1"/>
      </rPr>
      <t xml:space="preserve">Mixážní předztesilovač - </t>
    </r>
    <r>
      <rPr>
        <sz val="12"/>
        <rFont val="Arial"/>
        <family val="2"/>
        <charset val="238"/>
      </rPr>
      <t xml:space="preserve">referenční typ </t>
    </r>
    <r>
      <rPr>
        <sz val="12"/>
        <rFont val="Arial"/>
        <family val="2"/>
        <charset val="1"/>
      </rPr>
      <t xml:space="preserve">PR 4093 </t>
    </r>
  </si>
  <si>
    <r>
      <rPr>
        <sz val="12"/>
        <rFont val="Arial"/>
        <family val="2"/>
        <charset val="1"/>
      </rPr>
      <t xml:space="preserve">Přehrávač – </t>
    </r>
    <r>
      <rPr>
        <sz val="12"/>
        <rFont val="Arial"/>
        <family val="2"/>
        <charset val="238"/>
      </rPr>
      <t xml:space="preserve">referenční typ</t>
    </r>
    <r>
      <rPr>
        <sz val="12"/>
        <rFont val="Arial"/>
        <family val="2"/>
        <charset val="1"/>
      </rPr>
      <t xml:space="preserve"> MS 1033</t>
    </r>
  </si>
  <si>
    <r>
      <rPr>
        <sz val="12"/>
        <rFont val="Arial"/>
        <family val="2"/>
        <charset val="1"/>
      </rPr>
      <t xml:space="preserve">Dvoupásmový 100V reprodukt. - </t>
    </r>
    <r>
      <rPr>
        <sz val="12"/>
        <rFont val="Arial"/>
        <family val="2"/>
        <charset val="238"/>
      </rPr>
      <t xml:space="preserve">referenční typ</t>
    </r>
    <r>
      <rPr>
        <sz val="12"/>
        <rFont val="Arial"/>
        <family val="2"/>
        <charset val="1"/>
      </rPr>
      <t xml:space="preserve"> LIDO 640 WPB, 40W </t>
    </r>
  </si>
  <si>
    <r>
      <rPr>
        <sz val="12"/>
        <rFont val="Arial"/>
        <family val="2"/>
        <charset val="1"/>
      </rPr>
      <t xml:space="preserve">Ruční bezdrátový mikrofon - </t>
    </r>
    <r>
      <rPr>
        <sz val="12"/>
        <rFont val="Arial"/>
        <family val="2"/>
        <charset val="238"/>
      </rPr>
      <t xml:space="preserve">referenční typ</t>
    </r>
    <r>
      <rPr>
        <sz val="12"/>
        <rFont val="Arial"/>
        <family val="2"/>
        <charset val="1"/>
      </rPr>
      <t xml:space="preserve"> TX 2006</t>
    </r>
  </si>
  <si>
    <t xml:space="preserve">Ostatní materiál a příslusenstvi</t>
  </si>
  <si>
    <t xml:space="preserve">Ostatní montážni materiál</t>
  </si>
  <si>
    <t xml:space="preserve">kmpl</t>
  </si>
  <si>
    <t xml:space="preserve">CELKEM MATERIÁL</t>
  </si>
  <si>
    <t xml:space="preserve">CELKEM MONTÁŽ / DEMONTÁŽ</t>
  </si>
  <si>
    <t xml:space="preserve">CELKEM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</si>
</sst>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_-* #,##0.00_-;\-* #,##0.00_-;_-* \-??_-;_-@_-"/>
    <numFmt numFmtId="166" formatCode="_-&quot;€ &quot;* #,##0.00_-;&quot;-€ &quot;* #,##0.00_-;_-&quot;€ &quot;* \-??_-;_-@_-"/>
    <numFmt numFmtId="167" formatCode="[$-405]General"/>
    <numFmt numFmtId="168" formatCode="#,##0.0"/>
    <numFmt numFmtId="169" formatCode="[$-405]#,##0.0"/>
    <numFmt numFmtId="170" formatCode="[$-405]#,##0"/>
    <numFmt numFmtId="171" formatCode="#,##0"/>
    <numFmt numFmtId="172" formatCode="#,##0.00"/>
    <numFmt numFmtId="173" formatCode="@"/>
    <numFmt numFmtId="174" formatCode="[$-405]#,##0.00"/>
    <numFmt numFmtId="175" formatCode="General"/>
    <numFmt numFmtId="176" formatCode="0.00"/>
  </numFmts>
  <fonts count="36">
    <font>
      <sz val="11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 val="true"/>
      <sz val="12"/>
      <color rgb="FF000000"/>
      <name val="Arial"/>
      <family val="2"/>
      <charset val="238"/>
    </font>
    <font>
      <sz val="12"/>
      <color rgb="FF000000"/>
      <name val="Arial1"/>
      <family val="0"/>
      <charset val="1"/>
    </font>
    <font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 val="true"/>
      <u val="single"/>
      <sz val="12"/>
      <name val="Arial"/>
      <family val="2"/>
      <charset val="238"/>
    </font>
    <font>
      <sz val="12"/>
      <name val="Arial"/>
      <family val="2"/>
      <charset val="238"/>
    </font>
    <font>
      <b val="true"/>
      <i val="true"/>
      <sz val="12"/>
      <name val="Arial"/>
      <family val="2"/>
      <charset val="238"/>
    </font>
    <font>
      <b val="true"/>
      <i val="true"/>
      <sz val="12"/>
      <color rgb="FFFFFFFF"/>
      <name val="Arial"/>
      <family val="2"/>
      <charset val="238"/>
    </font>
    <font>
      <b val="true"/>
      <i val="true"/>
      <sz val="12"/>
      <color rgb="FF92D050"/>
      <name val="Arial"/>
      <family val="2"/>
      <charset val="238"/>
    </font>
    <font>
      <b val="true"/>
      <i val="true"/>
      <sz val="12"/>
      <color rgb="FF93CDDD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1"/>
    </font>
    <font>
      <b val="true"/>
      <sz val="12"/>
      <color rgb="FFFF0000"/>
      <name val="Arial"/>
      <family val="2"/>
      <charset val="238"/>
    </font>
    <font>
      <sz val="12"/>
      <color rgb="FF000000"/>
      <name val="Arial"/>
      <family val="2"/>
      <charset val="1"/>
    </font>
    <font>
      <sz val="11"/>
      <name val="Arial"/>
      <family val="2"/>
      <charset val="238"/>
    </font>
    <font>
      <sz val="12"/>
      <color rgb="FF333333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u val="single"/>
      <sz val="12"/>
      <name val="Arial"/>
      <family val="2"/>
      <charset val="1"/>
    </font>
    <font>
      <b val="true"/>
      <i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6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CDDC"/>
      </patternFill>
    </fill>
    <fill>
      <patternFill patternType="solid">
        <fgColor rgb="FF92CDDC"/>
        <bgColor rgb="FF93CDDD"/>
      </patternFill>
    </fill>
    <fill>
      <patternFill patternType="solid">
        <fgColor rgb="FFFFC000"/>
        <bgColor rgb="FFFF9900"/>
      </patternFill>
    </fill>
    <fill>
      <patternFill patternType="solid">
        <fgColor rgb="FFE46C0A"/>
        <bgColor rgb="FFFF99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</borders>
  <cellStyleXfs count="7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3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3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3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3" fillId="5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3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3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3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6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8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21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2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4" fontId="18" fillId="5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8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8" fillId="4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top" textRotation="0" wrapText="false" indent="0" shrinkToFit="true"/>
      <protection locked="true" hidden="false"/>
    </xf>
    <xf numFmtId="174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18" fillId="0" borderId="7" xfId="2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2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0" xfId="2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7" xfId="2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8" fillId="0" borderId="0" xfId="29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2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24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2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24" fillId="4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2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2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8" fillId="5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5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2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12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12" fillId="5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4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6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6" fillId="0" borderId="7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6" fillId="0" borderId="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6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4" fontId="26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8" fillId="0" borderId="0" xfId="5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0" xfId="5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8" xfId="5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5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8" fillId="0" borderId="0" xfId="5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5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8" fillId="3" borderId="8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8" fillId="4" borderId="0" xfId="5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2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36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3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8" fillId="0" borderId="7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8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3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26" fillId="0" borderId="0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8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7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0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8" xfId="3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4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3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4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8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0" fillId="0" borderId="0" xfId="5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2" fillId="4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5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7" fillId="0" borderId="5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7" fillId="0" borderId="2" xfId="4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8" fillId="3" borderId="8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2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5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3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4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4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0" xfId="4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9" fillId="0" borderId="7" xfId="4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9" fillId="3" borderId="8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9" fillId="0" borderId="7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9" fillId="0" borderId="0" xfId="4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9" fillId="4" borderId="8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5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9" fillId="0" borderId="7" xfId="3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9" fillId="3" borderId="8" xfId="3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9" fillId="0" borderId="7" xfId="3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4" fillId="4" borderId="8" xfId="3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3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3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3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8" fillId="3" borderId="8" xfId="3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4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4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4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4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4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9" fillId="0" borderId="7" xfId="4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0" xfId="4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8" xfId="48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4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4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4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4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4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9" fillId="0" borderId="7" xfId="4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0" xfId="4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8" fillId="4" borderId="8" xfId="4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7" xfId="4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9" fillId="0" borderId="7" xfId="4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0" borderId="0" xfId="4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8" fillId="4" borderId="8" xfId="34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36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4" borderId="0" xfId="34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1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36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1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1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8" fillId="0" borderId="11" xfId="36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8" fillId="3" borderId="9" xfId="3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11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10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4" borderId="10" xfId="34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5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0" xfId="5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4" fontId="18" fillId="0" borderId="7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8" fillId="3" borderId="8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0" xfId="5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8" fillId="4" borderId="8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0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6" fillId="0" borderId="0" xfId="5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8" fillId="4" borderId="0" xfId="5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2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8" fillId="4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3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3" fillId="2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3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5" fillId="6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ezimal 29" xfId="20"/>
    <cellStyle name="Euro" xfId="21"/>
    <cellStyle name="Normal 2" xfId="22"/>
    <cellStyle name="normálne 10" xfId="23"/>
    <cellStyle name="normálne 11" xfId="24"/>
    <cellStyle name="normálne 12" xfId="25"/>
    <cellStyle name="normálne 13" xfId="26"/>
    <cellStyle name="normálne 14" xfId="27"/>
    <cellStyle name="normálne 14 2" xfId="28"/>
    <cellStyle name="normálne 15" xfId="29"/>
    <cellStyle name="normálne 15 2" xfId="30"/>
    <cellStyle name="normálne 16" xfId="31"/>
    <cellStyle name="normálne 16 2" xfId="32"/>
    <cellStyle name="normálne 17" xfId="33"/>
    <cellStyle name="normálne 18" xfId="34"/>
    <cellStyle name="normálne 19" xfId="35"/>
    <cellStyle name="normálne 2" xfId="36"/>
    <cellStyle name="normálne 2 2" xfId="37"/>
    <cellStyle name="normálne 2 2 2" xfId="38"/>
    <cellStyle name="normálne 2 2 3" xfId="39"/>
    <cellStyle name="normálne 2 3" xfId="40"/>
    <cellStyle name="normálne 2 3 2" xfId="41"/>
    <cellStyle name="normálne 20" xfId="42"/>
    <cellStyle name="normálne 21" xfId="43"/>
    <cellStyle name="normálne 22" xfId="44"/>
    <cellStyle name="normálne 23" xfId="45"/>
    <cellStyle name="normálne 24" xfId="46"/>
    <cellStyle name="normálne 25" xfId="47"/>
    <cellStyle name="normálne 26" xfId="48"/>
    <cellStyle name="normálne 27" xfId="49"/>
    <cellStyle name="normálne 28" xfId="50"/>
    <cellStyle name="normálne 3" xfId="51"/>
    <cellStyle name="normálne 3 2" xfId="52"/>
    <cellStyle name="normálne 3 3" xfId="53"/>
    <cellStyle name="normálne 4" xfId="54"/>
    <cellStyle name="normálne 4 2" xfId="55"/>
    <cellStyle name="normálne 5" xfId="56"/>
    <cellStyle name="normálne 5 2" xfId="57"/>
    <cellStyle name="normálne 6" xfId="58"/>
    <cellStyle name="normálne 6 2" xfId="59"/>
    <cellStyle name="normálne 6 2 2" xfId="60"/>
    <cellStyle name="normálne 6 2 2 2" xfId="61"/>
    <cellStyle name="normálne 6 2 3" xfId="62"/>
    <cellStyle name="normálne 6 3" xfId="63"/>
    <cellStyle name="normálne 6 3 2" xfId="64"/>
    <cellStyle name="normálne 6 3 2 2" xfId="65"/>
    <cellStyle name="normálne 6 3 3" xfId="66"/>
    <cellStyle name="normálne 6 4" xfId="67"/>
    <cellStyle name="normálne 6 4 2" xfId="68"/>
    <cellStyle name="normálne 6 5" xfId="69"/>
    <cellStyle name="normálne 6 6" xfId="70"/>
    <cellStyle name="normálne 7" xfId="71"/>
    <cellStyle name="normálne 7 2" xfId="72"/>
    <cellStyle name="normálne 7 3" xfId="73"/>
    <cellStyle name="normálne 8" xfId="74"/>
    <cellStyle name="normálne 8 2" xfId="75"/>
    <cellStyle name="normálne 9" xfId="76"/>
    <cellStyle name="Standard 2" xfId="77"/>
    <cellStyle name="čiarky 2" xfId="7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CD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uľka10" displayName="Tabuľka10" ref="C79:K102" headerRowCount="1" totalsRowCount="0" totalsRowShown="0">
  <autoFilter ref="C79:K102">
    <filterColumn colId="0">
      <customFilters and="true">
        <customFilter operator="equal" val="SUPER MONOFLEX - Ohebná trubka se střední mechanickou odolností (EN) 1232_L25 (Ø = 32mm)"/>
      </customFilters>
    </filterColumn>
  </autoFilter>
  <tableColumns count="9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</tableColumns>
</table>
</file>

<file path=xl/tables/table2.xml><?xml version="1.0" encoding="utf-8"?>
<table xmlns="http://schemas.openxmlformats.org/spreadsheetml/2006/main" id="2" name="Tabuľka13" displayName="Tabuľka13" ref="C9:L74" headerRowCount="1" totalsRowCount="0" totalsRowShown="0">
  <autoFilter ref="C9:L74">
    <filterColumn colId="0">
      <filters>
        <filter val="CC - 02"/>
        <filter val="Kabel Datový kábel FFTP CAT.6A"/>
        <filter val="Optický kabel gelový, 50/125um, 12 vl."/>
      </filters>
    </filterColumn>
  </autoFilter>
  <tableColumns count="10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  <tableColumn id="10" name="Stĺpec1"/>
  </tableColumns>
</table>
</file>

<file path=xl/tables/table3.xml><?xml version="1.0" encoding="utf-8"?>
<table xmlns="http://schemas.openxmlformats.org/spreadsheetml/2006/main" id="3" name="Tabuľka15" displayName="Tabuľka15" ref="C107:L114" headerRowCount="1" totalsRowCount="0" totalsRowShown="0">
  <autoFilter ref="C107:L114">
    <filterColumn colId="0">
      <customFilters and="true">
        <customFilter operator="equal" val="Krabice KU 68-1901_KA 400 V/16 A - kulatá univerzální"/>
      </customFilters>
    </filterColumn>
  </autoFilter>
  <tableColumns count="10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  <tableColumn id="10" name="Stĺpec1"/>
  </tableColumns>
</table>
</file>

<file path=xl/tables/table4.xml><?xml version="1.0" encoding="utf-8"?>
<table xmlns="http://schemas.openxmlformats.org/spreadsheetml/2006/main" id="4" name="Tabuľka18" displayName="Tabuľka18" ref="C133:K138" headerRowCount="1" totalsRowCount="0" totalsRowShown="0">
  <autoFilter ref="C133:K138"/>
  <tableColumns count="9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</tableColumns>
</table>
</file>

<file path=xl/tables/table5.xml><?xml version="1.0" encoding="utf-8"?>
<table xmlns="http://schemas.openxmlformats.org/spreadsheetml/2006/main" id="5" name="Tabuľka41" displayName="Tabuľka41" ref="C143:K170" headerRowCount="1" totalsRowCount="0" totalsRowShown="0">
  <autoFilter ref="C143:K170">
    <filterColumn colId="0">
      <filters>
        <filter val="&#10;Provozní kniha EZS - zavedení"/>
        <filter val="JA 110P Sběrnicový PIR detektor pohybu"/>
        <filter val="JA 111A-BASE-RB Sběrnicová siréna venkovní"/>
        <filter val="JA 111M Sběrnicový magnetický detektor otevření miniaturní,"/>
        <filter val="JA 114E Sběrnicový přístupový modul s displejem a klávesnicí"/>
        <filter val="JA 120PB Sběrnicový kombinovaný PIR detektor pohybu s rozbitím skla"/>
        <filter val="JA-107K Ústředna systému  s GSM a LAN komunikátorem, 2x BUS, 1200mA, místo pro AKU 18Ah"/>
      </filters>
    </filterColumn>
  </autoFilter>
  <tableColumns count="9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</tableColumns>
</table>
</file>

<file path=xl/tables/table6.xml><?xml version="1.0" encoding="utf-8"?>
<table xmlns="http://schemas.openxmlformats.org/spreadsheetml/2006/main" id="6" name="Tabuľka7" displayName="Tabuľka7" ref="C119:K124" headerRowCount="1" totalsRowCount="0" totalsRowShown="0">
  <autoFilter ref="C119:K124">
    <filterColumn colId="0">
      <filters>
        <filter val="ABB Tango zásuvka dátová 1xRJ45 cat.6(Přístroj zásuvky datové Modular Jack RJ 45-8 Cat. 6 +  Kryt zásuvky komunikační + Rámeček pro elektroinstalační přístroje)"/>
        <filter val="Zásuvka dátová 2xRJ45 cat.6(Přístroj zásuvky datové Modular Jack RJ 45-8 Cat. 6 +  Kryt zásuvky komunikační + Rámeček pro elektroinstalační přístroje)"/>
      </filters>
    </filterColumn>
  </autoFilter>
  <tableColumns count="9">
    <tableColumn id="1" name="Typ / Druh"/>
    <tableColumn id="2" name="."/>
    <tableColumn id="3" name=".."/>
    <tableColumn id="4" name="..."/>
    <tableColumn id="5" name="...."/>
    <tableColumn id="6" name="....."/>
    <tableColumn id="7" name="......"/>
    <tableColumn id="8" name="......."/>
    <tableColumn id="9" name="........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Relationship Id="rId3" Type="http://schemas.openxmlformats.org/officeDocument/2006/relationships/table" Target="../tables/table3.xml"/><Relationship Id="rId4" Type="http://schemas.openxmlformats.org/officeDocument/2006/relationships/table" Target="../tables/table4.xml"/><Relationship Id="rId5" Type="http://schemas.openxmlformats.org/officeDocument/2006/relationships/table" Target="../tables/table5.xml"/><Relationship Id="rId6" Type="http://schemas.openxmlformats.org/officeDocument/2006/relationships/table" Target="../tables/table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930"/>
  <sheetViews>
    <sheetView showFormulas="false" showGridLines="true" showRowColHeaders="true" showZeros="true" rightToLeft="false" tabSelected="true" showOutlineSymbols="true" defaultGridColor="true" view="normal" topLeftCell="A156" colorId="64" zoomScale="70" zoomScaleNormal="70" zoomScalePageLayoutView="100" workbookViewId="0">
      <selection pane="topLeft" activeCell="C213" activeCellId="0" sqref="C213"/>
    </sheetView>
  </sheetViews>
  <sheetFormatPr defaultColWidth="12.6015625" defaultRowHeight="15" zeroHeight="false" outlineLevelRow="0" outlineLevelCol="0"/>
  <cols>
    <col collapsed="false" customWidth="true" hidden="false" outlineLevel="0" max="1" min="1" style="0" width="1.13"/>
    <col collapsed="false" customWidth="true" hidden="false" outlineLevel="0" max="2" min="2" style="0" width="4.75"/>
    <col collapsed="false" customWidth="true" hidden="false" outlineLevel="0" max="3" min="3" style="0" width="164.5"/>
    <col collapsed="false" customWidth="true" hidden="false" outlineLevel="0" max="4" min="4" style="0" width="6.25"/>
    <col collapsed="false" customWidth="true" hidden="false" outlineLevel="0" max="5" min="5" style="0" width="6.62"/>
    <col collapsed="false" customWidth="true" hidden="false" outlineLevel="0" max="6" min="6" style="0" width="8.62"/>
    <col collapsed="false" customWidth="true" hidden="false" outlineLevel="0" max="7" min="7" style="0" width="12"/>
    <col collapsed="false" customWidth="true" hidden="false" outlineLevel="0" max="8" min="8" style="0" width="10.61"/>
    <col collapsed="false" customWidth="true" hidden="false" outlineLevel="0" max="9" min="9" style="0" width="7.5"/>
    <col collapsed="false" customWidth="true" hidden="false" outlineLevel="0" max="10" min="10" style="0" width="17.12"/>
    <col collapsed="false" customWidth="true" hidden="false" outlineLevel="0" max="11" min="11" style="0" width="11.62"/>
    <col collapsed="false" customWidth="true" hidden="false" outlineLevel="0" max="12" min="12" style="0" width="26.39"/>
    <col collapsed="false" customWidth="true" hidden="false" outlineLevel="0" max="21" min="13" style="0" width="9.61"/>
    <col collapsed="false" customWidth="true" hidden="false" outlineLevel="0" max="27" min="22" style="0" width="8.88"/>
  </cols>
  <sheetData>
    <row r="1" customFormat="false" ht="20.25" hidden="false" customHeight="false" outlineLevel="0" collapsed="false">
      <c r="A1" s="1"/>
      <c r="B1" s="2"/>
      <c r="C1" s="3" t="s">
        <v>0</v>
      </c>
      <c r="D1" s="4"/>
      <c r="E1" s="4"/>
      <c r="F1" s="5"/>
      <c r="G1" s="6"/>
      <c r="H1" s="7"/>
      <c r="I1" s="8"/>
      <c r="J1" s="8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customFormat="false" ht="15.75" hidden="false" customHeight="false" outlineLevel="0" collapsed="false">
      <c r="A2" s="10" t="s">
        <v>1</v>
      </c>
      <c r="B2" s="10" t="s">
        <v>2</v>
      </c>
      <c r="C2" s="10" t="s">
        <v>3</v>
      </c>
      <c r="D2" s="10"/>
      <c r="E2" s="10" t="s">
        <v>4</v>
      </c>
      <c r="F2" s="11" t="s">
        <v>5</v>
      </c>
      <c r="G2" s="12"/>
      <c r="H2" s="13"/>
      <c r="I2" s="14" t="s">
        <v>6</v>
      </c>
      <c r="J2" s="14" t="n">
        <v>380</v>
      </c>
      <c r="K2" s="15" t="s">
        <v>7</v>
      </c>
      <c r="L2" s="9"/>
      <c r="M2" s="9"/>
      <c r="N2" s="9"/>
      <c r="O2" s="9"/>
      <c r="P2" s="9"/>
      <c r="Q2" s="9"/>
      <c r="R2" s="9"/>
      <c r="S2" s="9"/>
      <c r="T2" s="9"/>
      <c r="U2" s="9"/>
    </row>
    <row r="3" customFormat="false" ht="13.5" hidden="false" customHeight="true" outlineLevel="0" collapsed="false">
      <c r="A3" s="10"/>
      <c r="B3" s="10"/>
      <c r="C3" s="10"/>
      <c r="D3" s="10"/>
      <c r="E3" s="10"/>
      <c r="F3" s="10"/>
      <c r="G3" s="16" t="s">
        <v>8</v>
      </c>
      <c r="H3" s="16"/>
      <c r="I3" s="17" t="s">
        <v>9</v>
      </c>
      <c r="J3" s="17"/>
      <c r="K3" s="17"/>
      <c r="L3" s="9"/>
      <c r="M3" s="9"/>
      <c r="N3" s="9"/>
      <c r="O3" s="9"/>
      <c r="P3" s="9"/>
      <c r="Q3" s="9"/>
      <c r="R3" s="9"/>
      <c r="S3" s="9"/>
      <c r="T3" s="9"/>
      <c r="U3" s="9"/>
    </row>
    <row r="4" customFormat="false" ht="15.75" hidden="false" customHeight="true" outlineLevel="0" collapsed="false">
      <c r="A4" s="10"/>
      <c r="B4" s="10"/>
      <c r="C4" s="10"/>
      <c r="D4" s="10"/>
      <c r="E4" s="10"/>
      <c r="F4" s="10"/>
      <c r="G4" s="18" t="s">
        <v>10</v>
      </c>
      <c r="H4" s="19" t="s">
        <v>11</v>
      </c>
      <c r="I4" s="20" t="s">
        <v>12</v>
      </c>
      <c r="J4" s="20" t="s">
        <v>10</v>
      </c>
      <c r="K4" s="20" t="s">
        <v>11</v>
      </c>
      <c r="L4" s="21"/>
      <c r="M4" s="21"/>
      <c r="N4" s="21"/>
      <c r="O4" s="21"/>
      <c r="P4" s="21"/>
      <c r="Q4" s="21"/>
      <c r="R4" s="21"/>
      <c r="S4" s="21"/>
      <c r="T4" s="21"/>
      <c r="U4" s="21"/>
    </row>
    <row r="5" customFormat="false" ht="15.75" hidden="false" customHeight="true" outlineLevel="0" collapsed="false">
      <c r="A5" s="22"/>
      <c r="B5" s="22"/>
      <c r="C5" s="22"/>
      <c r="D5" s="22"/>
      <c r="E5" s="22"/>
      <c r="F5" s="22"/>
      <c r="G5" s="23" t="s">
        <v>13</v>
      </c>
      <c r="H5" s="24" t="s">
        <v>13</v>
      </c>
      <c r="I5" s="25"/>
      <c r="J5" s="26"/>
      <c r="K5" s="27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customFormat="false" ht="15.75" hidden="false" customHeight="true" outlineLevel="0" collapsed="false">
      <c r="A6" s="29"/>
      <c r="B6" s="30"/>
      <c r="C6" s="30"/>
      <c r="D6" s="30"/>
      <c r="E6" s="30"/>
      <c r="F6" s="31"/>
      <c r="G6" s="32"/>
      <c r="H6" s="33"/>
      <c r="I6" s="34"/>
      <c r="J6" s="35"/>
      <c r="K6" s="36"/>
      <c r="L6" s="37"/>
      <c r="M6" s="37"/>
      <c r="N6" s="37"/>
      <c r="O6" s="37"/>
      <c r="P6" s="37"/>
      <c r="Q6" s="37"/>
      <c r="R6" s="37"/>
      <c r="S6" s="37"/>
      <c r="T6" s="37"/>
      <c r="U6" s="37"/>
    </row>
    <row r="7" customFormat="false" ht="15.75" hidden="false" customHeight="true" outlineLevel="0" collapsed="false">
      <c r="A7" s="38"/>
      <c r="B7" s="39"/>
      <c r="C7" s="39"/>
      <c r="D7" s="39"/>
      <c r="E7" s="39"/>
      <c r="F7" s="40"/>
      <c r="G7" s="41"/>
      <c r="H7" s="42"/>
      <c r="I7" s="43"/>
      <c r="J7" s="44"/>
      <c r="K7" s="45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customFormat="false" ht="15.75" hidden="false" customHeight="true" outlineLevel="0" collapsed="false">
      <c r="A8" s="38"/>
      <c r="B8" s="39"/>
      <c r="C8" s="46" t="s">
        <v>14</v>
      </c>
      <c r="D8" s="39"/>
      <c r="E8" s="39"/>
      <c r="F8" s="47"/>
      <c r="G8" s="48"/>
      <c r="H8" s="49"/>
      <c r="I8" s="43"/>
      <c r="J8" s="44"/>
      <c r="K8" s="45"/>
      <c r="L8" s="37"/>
      <c r="M8" s="37"/>
      <c r="N8" s="37"/>
      <c r="O8" s="37"/>
      <c r="P8" s="37"/>
      <c r="Q8" s="37"/>
      <c r="R8" s="37"/>
      <c r="S8" s="37"/>
      <c r="T8" s="37"/>
      <c r="U8" s="37"/>
    </row>
    <row r="9" customFormat="false" ht="15.75" hidden="false" customHeight="true" outlineLevel="0" collapsed="false">
      <c r="A9" s="38"/>
      <c r="B9" s="39"/>
      <c r="C9" s="50" t="s">
        <v>15</v>
      </c>
      <c r="D9" s="51" t="s">
        <v>16</v>
      </c>
      <c r="E9" s="51" t="s">
        <v>17</v>
      </c>
      <c r="F9" s="52" t="s">
        <v>18</v>
      </c>
      <c r="G9" s="53" t="s">
        <v>19</v>
      </c>
      <c r="H9" s="54" t="s">
        <v>20</v>
      </c>
      <c r="I9" s="55" t="s">
        <v>21</v>
      </c>
      <c r="J9" s="56" t="s">
        <v>22</v>
      </c>
      <c r="K9" s="57" t="s">
        <v>23</v>
      </c>
      <c r="L9" s="58" t="s">
        <v>24</v>
      </c>
      <c r="M9" s="37"/>
      <c r="N9" s="37"/>
      <c r="O9" s="37"/>
      <c r="P9" s="37"/>
      <c r="Q9" s="37"/>
      <c r="R9" s="37"/>
      <c r="S9" s="37"/>
      <c r="T9" s="37"/>
      <c r="U9" s="37"/>
    </row>
    <row r="10" s="67" customFormat="true" ht="15.75" hidden="true" customHeight="true" outlineLevel="0" collapsed="false">
      <c r="A10" s="38"/>
      <c r="B10" s="39"/>
      <c r="C10" s="59" t="s">
        <v>25</v>
      </c>
      <c r="D10" s="59"/>
      <c r="E10" s="59" t="s">
        <v>26</v>
      </c>
      <c r="F10" s="60"/>
      <c r="G10" s="61" t="n">
        <v>60.7</v>
      </c>
      <c r="H10" s="62" t="n">
        <f aca="false">F10*G10</f>
        <v>0</v>
      </c>
      <c r="I10" s="63"/>
      <c r="J10" s="64" t="n">
        <v>20.8</v>
      </c>
      <c r="K10" s="65" t="n">
        <f aca="false">F10*J10</f>
        <v>0</v>
      </c>
      <c r="L10" s="66"/>
      <c r="M10" s="37"/>
      <c r="N10" s="37"/>
      <c r="O10" s="37"/>
      <c r="P10" s="37"/>
      <c r="Q10" s="37"/>
      <c r="R10" s="37"/>
      <c r="S10" s="37"/>
      <c r="T10" s="37"/>
      <c r="U10" s="37"/>
    </row>
    <row r="11" s="67" customFormat="true" ht="15.75" hidden="true" customHeight="true" outlineLevel="0" collapsed="false">
      <c r="A11" s="38"/>
      <c r="B11" s="39"/>
      <c r="C11" s="59" t="s">
        <v>27</v>
      </c>
      <c r="D11" s="59"/>
      <c r="E11" s="59" t="s">
        <v>26</v>
      </c>
      <c r="F11" s="60"/>
      <c r="G11" s="61" t="n">
        <v>60.7</v>
      </c>
      <c r="H11" s="62" t="n">
        <f aca="false">F11*G11</f>
        <v>0</v>
      </c>
      <c r="I11" s="63"/>
      <c r="J11" s="64" t="n">
        <v>20.8</v>
      </c>
      <c r="K11" s="65" t="n">
        <f aca="false">F11*J11</f>
        <v>0</v>
      </c>
      <c r="L11" s="66"/>
      <c r="M11" s="37"/>
      <c r="N11" s="37"/>
      <c r="O11" s="37"/>
      <c r="P11" s="37"/>
      <c r="Q11" s="37"/>
      <c r="R11" s="37"/>
      <c r="S11" s="37"/>
      <c r="T11" s="37"/>
      <c r="U11" s="37"/>
    </row>
    <row r="12" customFormat="false" ht="15.75" hidden="true" customHeight="true" outlineLevel="0" collapsed="false">
      <c r="A12" s="38"/>
      <c r="B12" s="39"/>
      <c r="C12" s="59" t="s">
        <v>28</v>
      </c>
      <c r="D12" s="59"/>
      <c r="E12" s="59" t="s">
        <v>26</v>
      </c>
      <c r="F12" s="60"/>
      <c r="G12" s="61" t="n">
        <v>68.83</v>
      </c>
      <c r="H12" s="62" t="n">
        <f aca="false">F12*G12</f>
        <v>0</v>
      </c>
      <c r="I12" s="63"/>
      <c r="J12" s="64" t="n">
        <v>20.8</v>
      </c>
      <c r="K12" s="65" t="n">
        <f aca="false">F12*J12</f>
        <v>0</v>
      </c>
      <c r="L12" s="66"/>
      <c r="M12" s="68"/>
      <c r="N12" s="59"/>
      <c r="O12" s="47"/>
      <c r="P12" s="69"/>
      <c r="Q12" s="37"/>
      <c r="R12" s="37"/>
      <c r="S12" s="37"/>
      <c r="T12" s="37"/>
      <c r="U12" s="37"/>
    </row>
    <row r="13" customFormat="false" ht="15.75" hidden="true" customHeight="true" outlineLevel="0" collapsed="false">
      <c r="A13" s="38"/>
      <c r="B13" s="39"/>
      <c r="C13" s="59" t="s">
        <v>29</v>
      </c>
      <c r="D13" s="59"/>
      <c r="E13" s="59" t="s">
        <v>26</v>
      </c>
      <c r="F13" s="60"/>
      <c r="G13" s="61" t="n">
        <v>68.83</v>
      </c>
      <c r="H13" s="62" t="n">
        <f aca="false">F13*G13</f>
        <v>0</v>
      </c>
      <c r="I13" s="63"/>
      <c r="J13" s="64" t="n">
        <v>20.8</v>
      </c>
      <c r="K13" s="65" t="n">
        <f aca="false">F13*J13</f>
        <v>0</v>
      </c>
      <c r="L13" s="66"/>
      <c r="M13" s="37"/>
      <c r="N13" s="37"/>
      <c r="O13" s="37"/>
      <c r="P13" s="37"/>
      <c r="Q13" s="37"/>
      <c r="R13" s="37"/>
      <c r="S13" s="37"/>
      <c r="T13" s="37"/>
      <c r="U13" s="37"/>
    </row>
    <row r="14" customFormat="false" ht="15.75" hidden="true" customHeight="true" outlineLevel="0" collapsed="false">
      <c r="A14" s="38"/>
      <c r="B14" s="39"/>
      <c r="C14" s="59" t="s">
        <v>30</v>
      </c>
      <c r="D14" s="59"/>
      <c r="E14" s="59" t="s">
        <v>26</v>
      </c>
      <c r="F14" s="60"/>
      <c r="G14" s="61" t="n">
        <v>80.03</v>
      </c>
      <c r="H14" s="62" t="n">
        <f aca="false">F14*G14</f>
        <v>0</v>
      </c>
      <c r="I14" s="63"/>
      <c r="J14" s="64" t="n">
        <v>31.3</v>
      </c>
      <c r="K14" s="65" t="n">
        <f aca="false">F14*J14</f>
        <v>0</v>
      </c>
      <c r="L14" s="66"/>
      <c r="M14" s="37"/>
      <c r="N14" s="37"/>
      <c r="O14" s="37"/>
      <c r="P14" s="37"/>
      <c r="Q14" s="37"/>
      <c r="R14" s="37"/>
      <c r="S14" s="37"/>
      <c r="T14" s="37"/>
      <c r="U14" s="37"/>
    </row>
    <row r="15" customFormat="false" ht="15.75" hidden="true" customHeight="true" outlineLevel="0" collapsed="false">
      <c r="A15" s="38"/>
      <c r="B15" s="39"/>
      <c r="C15" s="59" t="s">
        <v>31</v>
      </c>
      <c r="D15" s="59"/>
      <c r="E15" s="59" t="s">
        <v>26</v>
      </c>
      <c r="F15" s="60"/>
      <c r="G15" s="70" t="n">
        <v>102.49</v>
      </c>
      <c r="H15" s="62" t="n">
        <f aca="false">F15*G15</f>
        <v>0</v>
      </c>
      <c r="I15" s="63"/>
      <c r="J15" s="64" t="n">
        <v>31.3</v>
      </c>
      <c r="K15" s="65" t="n">
        <f aca="false">F15*J15</f>
        <v>0</v>
      </c>
      <c r="L15" s="66"/>
      <c r="M15" s="37"/>
      <c r="N15" s="59"/>
      <c r="O15" s="47"/>
      <c r="P15" s="69"/>
      <c r="Q15" s="37"/>
      <c r="R15" s="37"/>
      <c r="S15" s="37"/>
      <c r="T15" s="37"/>
      <c r="U15" s="37"/>
    </row>
    <row r="16" customFormat="false" ht="15.75" hidden="true" customHeight="true" outlineLevel="0" collapsed="false">
      <c r="A16" s="38"/>
      <c r="B16" s="39"/>
      <c r="C16" s="59" t="s">
        <v>32</v>
      </c>
      <c r="D16" s="59"/>
      <c r="E16" s="59" t="s">
        <v>26</v>
      </c>
      <c r="F16" s="60"/>
      <c r="G16" s="61" t="n">
        <v>95.9</v>
      </c>
      <c r="H16" s="62" t="n">
        <f aca="false">F16*G16</f>
        <v>0</v>
      </c>
      <c r="I16" s="63"/>
      <c r="J16" s="64" t="n">
        <v>31.3</v>
      </c>
      <c r="K16" s="65" t="n">
        <f aca="false">F16*J16</f>
        <v>0</v>
      </c>
      <c r="L16" s="66"/>
      <c r="M16" s="37"/>
      <c r="N16" s="37"/>
      <c r="O16" s="37"/>
      <c r="P16" s="37"/>
      <c r="Q16" s="37"/>
      <c r="R16" s="37"/>
      <c r="S16" s="37"/>
      <c r="T16" s="37"/>
      <c r="U16" s="37"/>
    </row>
    <row r="17" customFormat="false" ht="15.75" hidden="true" customHeight="true" outlineLevel="0" collapsed="false">
      <c r="A17" s="38"/>
      <c r="B17" s="39"/>
      <c r="C17" s="59" t="s">
        <v>33</v>
      </c>
      <c r="D17" s="59"/>
      <c r="E17" s="59" t="s">
        <v>26</v>
      </c>
      <c r="F17" s="60"/>
      <c r="G17" s="70" t="n">
        <v>123.01</v>
      </c>
      <c r="H17" s="62" t="n">
        <f aca="false">F17*G17</f>
        <v>0</v>
      </c>
      <c r="I17" s="63"/>
      <c r="J17" s="64" t="n">
        <v>31.3</v>
      </c>
      <c r="K17" s="65" t="n">
        <f aca="false">F17*J17</f>
        <v>0</v>
      </c>
      <c r="L17" s="66"/>
      <c r="M17" s="59"/>
      <c r="N17" s="59"/>
      <c r="O17" s="47"/>
      <c r="P17" s="69"/>
      <c r="Q17" s="37"/>
      <c r="R17" s="37"/>
      <c r="S17" s="37"/>
      <c r="T17" s="37"/>
      <c r="U17" s="37"/>
    </row>
    <row r="18" customFormat="false" ht="15.75" hidden="true" customHeight="true" outlineLevel="0" collapsed="false">
      <c r="A18" s="38"/>
      <c r="B18" s="39"/>
      <c r="C18" s="59" t="s">
        <v>34</v>
      </c>
      <c r="D18" s="59"/>
      <c r="E18" s="59" t="s">
        <v>26</v>
      </c>
      <c r="F18" s="60"/>
      <c r="G18" s="61" t="n">
        <v>122.66</v>
      </c>
      <c r="H18" s="62" t="n">
        <f aca="false">F18*G18</f>
        <v>0</v>
      </c>
      <c r="I18" s="63"/>
      <c r="J18" s="64" t="n">
        <v>42.4</v>
      </c>
      <c r="K18" s="65" t="n">
        <f aca="false">F18*J18</f>
        <v>0</v>
      </c>
      <c r="L18" s="66"/>
      <c r="M18" s="37"/>
      <c r="N18" s="37"/>
      <c r="O18" s="37"/>
      <c r="P18" s="37"/>
      <c r="Q18" s="37"/>
      <c r="R18" s="37"/>
      <c r="S18" s="37"/>
      <c r="T18" s="37"/>
      <c r="U18" s="37"/>
    </row>
    <row r="19" customFormat="false" ht="15.75" hidden="true" customHeight="true" outlineLevel="0" collapsed="false">
      <c r="A19" s="38"/>
      <c r="B19" s="39"/>
      <c r="C19" s="59" t="s">
        <v>35</v>
      </c>
      <c r="D19" s="59"/>
      <c r="E19" s="59" t="s">
        <v>26</v>
      </c>
      <c r="F19" s="60"/>
      <c r="G19" s="61" t="n">
        <v>122.66</v>
      </c>
      <c r="H19" s="62" t="n">
        <f aca="false">F19*G19</f>
        <v>0</v>
      </c>
      <c r="I19" s="63"/>
      <c r="J19" s="64" t="n">
        <v>42.4</v>
      </c>
      <c r="K19" s="65" t="n">
        <f aca="false">F19*J19</f>
        <v>0</v>
      </c>
      <c r="L19" s="66"/>
      <c r="M19" s="37"/>
      <c r="N19" s="37"/>
      <c r="O19" s="37"/>
      <c r="P19" s="37"/>
      <c r="Q19" s="37"/>
      <c r="R19" s="37"/>
      <c r="S19" s="37"/>
      <c r="T19" s="37"/>
      <c r="U19" s="37"/>
    </row>
    <row r="20" customFormat="false" ht="15.75" hidden="true" customHeight="true" outlineLevel="0" collapsed="false">
      <c r="A20" s="38"/>
      <c r="B20" s="39"/>
      <c r="C20" s="59" t="s">
        <v>36</v>
      </c>
      <c r="D20" s="59"/>
      <c r="E20" s="59" t="s">
        <v>26</v>
      </c>
      <c r="F20" s="60"/>
      <c r="G20" s="61" t="n">
        <v>155.72</v>
      </c>
      <c r="H20" s="62" t="n">
        <f aca="false">F20*G20</f>
        <v>0</v>
      </c>
      <c r="I20" s="63"/>
      <c r="J20" s="64" t="n">
        <v>42.4</v>
      </c>
      <c r="K20" s="65" t="n">
        <f aca="false">F20*J20</f>
        <v>0</v>
      </c>
      <c r="L20" s="66"/>
      <c r="M20" s="37"/>
      <c r="N20" s="37"/>
      <c r="O20" s="37"/>
      <c r="P20" s="37"/>
      <c r="Q20" s="37"/>
      <c r="R20" s="37"/>
      <c r="S20" s="37"/>
      <c r="T20" s="37"/>
      <c r="U20" s="37"/>
    </row>
    <row r="21" customFormat="false" ht="15.75" hidden="true" customHeight="true" outlineLevel="0" collapsed="false">
      <c r="A21" s="38"/>
      <c r="B21" s="39"/>
      <c r="C21" s="59" t="s">
        <v>37</v>
      </c>
      <c r="D21" s="59"/>
      <c r="E21" s="59" t="s">
        <v>26</v>
      </c>
      <c r="F21" s="60"/>
      <c r="G21" s="61" t="n">
        <v>155.72</v>
      </c>
      <c r="H21" s="62" t="n">
        <f aca="false">F21*G21</f>
        <v>0</v>
      </c>
      <c r="I21" s="63"/>
      <c r="J21" s="64" t="n">
        <v>42.4</v>
      </c>
      <c r="K21" s="65" t="n">
        <f aca="false">F21*J21</f>
        <v>0</v>
      </c>
      <c r="L21" s="66"/>
      <c r="M21" s="37"/>
      <c r="N21" s="37"/>
      <c r="O21" s="37"/>
      <c r="P21" s="37"/>
      <c r="Q21" s="37"/>
      <c r="R21" s="37"/>
      <c r="S21" s="37"/>
      <c r="T21" s="37"/>
      <c r="U21" s="37"/>
    </row>
    <row r="22" customFormat="false" ht="15.75" hidden="true" customHeight="true" outlineLevel="0" collapsed="false">
      <c r="A22" s="38"/>
      <c r="B22" s="39"/>
      <c r="C22" s="59" t="s">
        <v>38</v>
      </c>
      <c r="D22" s="59"/>
      <c r="E22" s="59" t="s">
        <v>26</v>
      </c>
      <c r="F22" s="60"/>
      <c r="G22" s="70" t="n">
        <v>246.45</v>
      </c>
      <c r="H22" s="62" t="n">
        <f aca="false">F22*G22</f>
        <v>0</v>
      </c>
      <c r="I22" s="63"/>
      <c r="J22" s="64" t="n">
        <v>57.3</v>
      </c>
      <c r="K22" s="65" t="n">
        <f aca="false">F22*J22</f>
        <v>0</v>
      </c>
      <c r="L22" s="66"/>
      <c r="M22" s="37"/>
      <c r="N22" s="37"/>
      <c r="O22" s="37"/>
      <c r="P22" s="37"/>
      <c r="Q22" s="37"/>
      <c r="R22" s="37"/>
      <c r="S22" s="37"/>
      <c r="T22" s="37"/>
      <c r="U22" s="37"/>
    </row>
    <row r="23" customFormat="false" ht="15.75" hidden="true" customHeight="true" outlineLevel="0" collapsed="false">
      <c r="A23" s="38"/>
      <c r="B23" s="39"/>
      <c r="C23" s="59" t="s">
        <v>39</v>
      </c>
      <c r="D23" s="59"/>
      <c r="E23" s="59" t="s">
        <v>26</v>
      </c>
      <c r="F23" s="60"/>
      <c r="G23" s="70" t="n">
        <v>246.45</v>
      </c>
      <c r="H23" s="62" t="n">
        <f aca="false">F23*G23</f>
        <v>0</v>
      </c>
      <c r="I23" s="63"/>
      <c r="J23" s="64" t="n">
        <v>57.3</v>
      </c>
      <c r="K23" s="65" t="n">
        <f aca="false">F23*J23</f>
        <v>0</v>
      </c>
      <c r="L23" s="66"/>
      <c r="M23" s="37"/>
      <c r="N23" s="37"/>
      <c r="O23" s="37"/>
      <c r="P23" s="37"/>
      <c r="Q23" s="37"/>
      <c r="R23" s="37"/>
      <c r="S23" s="37"/>
      <c r="T23" s="37"/>
      <c r="U23" s="37"/>
    </row>
    <row r="24" customFormat="false" ht="15.75" hidden="true" customHeight="true" outlineLevel="0" collapsed="false">
      <c r="A24" s="38"/>
      <c r="B24" s="39"/>
      <c r="C24" s="59" t="s">
        <v>40</v>
      </c>
      <c r="D24" s="59"/>
      <c r="E24" s="59" t="s">
        <v>26</v>
      </c>
      <c r="F24" s="60"/>
      <c r="G24" s="61" t="n">
        <v>240.36</v>
      </c>
      <c r="H24" s="62" t="n">
        <f aca="false">F24*G24</f>
        <v>0</v>
      </c>
      <c r="I24" s="63"/>
      <c r="J24" s="64" t="n">
        <v>57.3</v>
      </c>
      <c r="K24" s="65" t="n">
        <f aca="false">F24*J24</f>
        <v>0</v>
      </c>
      <c r="L24" s="66"/>
      <c r="M24" s="37"/>
      <c r="N24" s="37"/>
      <c r="O24" s="37"/>
      <c r="P24" s="37"/>
      <c r="Q24" s="37"/>
      <c r="R24" s="37"/>
      <c r="S24" s="37"/>
      <c r="T24" s="37"/>
      <c r="U24" s="37"/>
    </row>
    <row r="25" customFormat="false" ht="15.75" hidden="true" customHeight="true" outlineLevel="0" collapsed="false">
      <c r="A25" s="38"/>
      <c r="B25" s="39"/>
      <c r="C25" s="59" t="s">
        <v>41</v>
      </c>
      <c r="D25" s="59"/>
      <c r="E25" s="59" t="s">
        <v>26</v>
      </c>
      <c r="F25" s="60"/>
      <c r="G25" s="61" t="n">
        <v>240.36</v>
      </c>
      <c r="H25" s="62" t="n">
        <f aca="false">F25*G25</f>
        <v>0</v>
      </c>
      <c r="I25" s="63"/>
      <c r="J25" s="64" t="n">
        <v>57.3</v>
      </c>
      <c r="K25" s="65" t="n">
        <f aca="false">F25*J25</f>
        <v>0</v>
      </c>
      <c r="L25" s="66"/>
      <c r="M25" s="37"/>
      <c r="N25" s="37"/>
      <c r="O25" s="37"/>
      <c r="P25" s="37"/>
      <c r="Q25" s="37"/>
      <c r="R25" s="37"/>
      <c r="S25" s="37"/>
      <c r="T25" s="37"/>
      <c r="U25" s="37"/>
    </row>
    <row r="26" customFormat="false" ht="15.75" hidden="true" customHeight="true" outlineLevel="0" collapsed="false">
      <c r="A26" s="38"/>
      <c r="B26" s="39"/>
      <c r="C26" s="59" t="s">
        <v>42</v>
      </c>
      <c r="D26" s="59"/>
      <c r="E26" s="59" t="s">
        <v>26</v>
      </c>
      <c r="F26" s="60"/>
      <c r="G26" s="61" t="n">
        <v>11.4</v>
      </c>
      <c r="H26" s="62" t="n">
        <f aca="false">F26*G26</f>
        <v>0</v>
      </c>
      <c r="I26" s="63"/>
      <c r="J26" s="64" t="n">
        <v>17.7</v>
      </c>
      <c r="K26" s="65" t="n">
        <f aca="false">F26*J26</f>
        <v>0</v>
      </c>
      <c r="L26" s="66"/>
      <c r="M26" s="37"/>
      <c r="N26" s="37"/>
      <c r="O26" s="37"/>
      <c r="P26" s="37"/>
      <c r="Q26" s="37"/>
      <c r="R26" s="37"/>
      <c r="S26" s="37"/>
      <c r="T26" s="37"/>
      <c r="U26" s="37"/>
    </row>
    <row r="27" customFormat="false" ht="15.75" hidden="true" customHeight="true" outlineLevel="0" collapsed="false">
      <c r="A27" s="38"/>
      <c r="B27" s="39"/>
      <c r="C27" s="59" t="s">
        <v>43</v>
      </c>
      <c r="D27" s="59"/>
      <c r="E27" s="59" t="s">
        <v>26</v>
      </c>
      <c r="F27" s="60"/>
      <c r="G27" s="61" t="n">
        <v>10.51</v>
      </c>
      <c r="H27" s="62" t="n">
        <f aca="false">F27*G27</f>
        <v>0</v>
      </c>
      <c r="I27" s="63"/>
      <c r="J27" s="64" t="n">
        <v>10.4</v>
      </c>
      <c r="K27" s="65" t="n">
        <f aca="false">F27*J27</f>
        <v>0</v>
      </c>
      <c r="L27" s="66"/>
      <c r="M27" s="37"/>
      <c r="N27" s="37"/>
      <c r="O27" s="37"/>
      <c r="P27" s="37"/>
      <c r="Q27" s="37"/>
      <c r="R27" s="37"/>
      <c r="S27" s="37"/>
      <c r="T27" s="37"/>
      <c r="U27" s="37"/>
    </row>
    <row r="28" customFormat="false" ht="15.75" hidden="true" customHeight="true" outlineLevel="0" collapsed="false">
      <c r="A28" s="38"/>
      <c r="B28" s="39"/>
      <c r="C28" s="59" t="s">
        <v>44</v>
      </c>
      <c r="D28" s="59"/>
      <c r="E28" s="59" t="s">
        <v>26</v>
      </c>
      <c r="F28" s="60"/>
      <c r="G28" s="61" t="n">
        <v>19.14</v>
      </c>
      <c r="H28" s="62" t="n">
        <f aca="false">F28*G28</f>
        <v>0</v>
      </c>
      <c r="I28" s="63"/>
      <c r="J28" s="64" t="n">
        <v>40.9</v>
      </c>
      <c r="K28" s="65" t="n">
        <f aca="false">F28*J28</f>
        <v>0</v>
      </c>
      <c r="L28" s="66"/>
      <c r="M28" s="37"/>
      <c r="N28" s="37"/>
      <c r="O28" s="37"/>
      <c r="P28" s="37"/>
      <c r="Q28" s="37"/>
      <c r="R28" s="37"/>
      <c r="S28" s="37"/>
      <c r="T28" s="37"/>
      <c r="U28" s="37"/>
    </row>
    <row r="29" customFormat="false" ht="15.75" hidden="true" customHeight="true" outlineLevel="0" collapsed="false">
      <c r="A29" s="38"/>
      <c r="B29" s="39"/>
      <c r="C29" s="59" t="s">
        <v>45</v>
      </c>
      <c r="D29" s="59"/>
      <c r="E29" s="59" t="s">
        <v>26</v>
      </c>
      <c r="F29" s="60"/>
      <c r="G29" s="61" t="n">
        <v>17.35</v>
      </c>
      <c r="H29" s="62" t="n">
        <f aca="false">F29*G29</f>
        <v>0</v>
      </c>
      <c r="I29" s="63"/>
      <c r="J29" s="64" t="n">
        <v>10.4</v>
      </c>
      <c r="K29" s="65" t="n">
        <f aca="false">F29*J29</f>
        <v>0</v>
      </c>
      <c r="L29" s="66"/>
      <c r="M29" s="37"/>
      <c r="N29" s="37"/>
      <c r="O29" s="37"/>
      <c r="P29" s="37"/>
      <c r="Q29" s="37"/>
      <c r="R29" s="37"/>
      <c r="S29" s="37"/>
      <c r="T29" s="37"/>
      <c r="U29" s="37"/>
    </row>
    <row r="30" customFormat="false" ht="15.75" hidden="true" customHeight="true" outlineLevel="0" collapsed="false">
      <c r="A30" s="38"/>
      <c r="B30" s="39"/>
      <c r="C30" s="59" t="s">
        <v>46</v>
      </c>
      <c r="D30" s="59"/>
      <c r="E30" s="59" t="s">
        <v>26</v>
      </c>
      <c r="F30" s="60"/>
      <c r="G30" s="61" t="n">
        <v>28.66</v>
      </c>
      <c r="H30" s="62" t="n">
        <f aca="false">F30*G30</f>
        <v>0</v>
      </c>
      <c r="I30" s="63"/>
      <c r="J30" s="64" t="n">
        <v>40.9</v>
      </c>
      <c r="K30" s="65" t="n">
        <f aca="false">F30*J30</f>
        <v>0</v>
      </c>
      <c r="L30" s="66"/>
      <c r="M30" s="37"/>
      <c r="N30" s="37"/>
      <c r="O30" s="37"/>
      <c r="P30" s="37"/>
      <c r="Q30" s="37"/>
      <c r="R30" s="37"/>
      <c r="S30" s="37"/>
      <c r="T30" s="37"/>
      <c r="U30" s="37"/>
    </row>
    <row r="31" customFormat="false" ht="15.75" hidden="true" customHeight="true" outlineLevel="0" collapsed="false">
      <c r="A31" s="38"/>
      <c r="B31" s="39"/>
      <c r="C31" s="59" t="s">
        <v>47</v>
      </c>
      <c r="D31" s="59"/>
      <c r="E31" s="59" t="s">
        <v>26</v>
      </c>
      <c r="F31" s="60"/>
      <c r="G31" s="61" t="n">
        <v>42.05</v>
      </c>
      <c r="H31" s="62" t="n">
        <f aca="false">F31*G31</f>
        <v>0</v>
      </c>
      <c r="I31" s="63"/>
      <c r="J31" s="64" t="n">
        <v>40.9</v>
      </c>
      <c r="K31" s="65" t="n">
        <f aca="false">F31*J31</f>
        <v>0</v>
      </c>
      <c r="L31" s="66"/>
      <c r="M31" s="37"/>
      <c r="N31" s="37"/>
      <c r="O31" s="37"/>
      <c r="P31" s="37"/>
      <c r="Q31" s="37"/>
      <c r="R31" s="37"/>
      <c r="S31" s="37"/>
      <c r="T31" s="37"/>
      <c r="U31" s="37"/>
    </row>
    <row r="32" customFormat="false" ht="15.75" hidden="true" customHeight="true" outlineLevel="0" collapsed="false">
      <c r="A32" s="38"/>
      <c r="B32" s="39"/>
      <c r="C32" s="59" t="s">
        <v>48</v>
      </c>
      <c r="D32" s="59"/>
      <c r="E32" s="59" t="s">
        <v>26</v>
      </c>
      <c r="F32" s="60"/>
      <c r="G32" s="61" t="n">
        <v>13.88</v>
      </c>
      <c r="H32" s="62" t="n">
        <f aca="false">F32*G32</f>
        <v>0</v>
      </c>
      <c r="I32" s="63"/>
      <c r="J32" s="64" t="n">
        <v>40.9</v>
      </c>
      <c r="K32" s="65" t="n">
        <f aca="false">F32*J32</f>
        <v>0</v>
      </c>
      <c r="L32" s="66"/>
      <c r="M32" s="37"/>
      <c r="N32" s="37"/>
      <c r="O32" s="37"/>
      <c r="P32" s="37"/>
      <c r="Q32" s="37"/>
      <c r="R32" s="37"/>
      <c r="S32" s="37"/>
      <c r="T32" s="37"/>
      <c r="U32" s="37"/>
    </row>
    <row r="33" customFormat="false" ht="15.75" hidden="true" customHeight="true" outlineLevel="0" collapsed="false">
      <c r="A33" s="38"/>
      <c r="B33" s="39"/>
      <c r="C33" s="59" t="s">
        <v>49</v>
      </c>
      <c r="D33" s="59"/>
      <c r="E33" s="59" t="s">
        <v>26</v>
      </c>
      <c r="F33" s="60"/>
      <c r="G33" s="61" t="n">
        <v>13.88</v>
      </c>
      <c r="H33" s="62" t="n">
        <f aca="false">F33*G33</f>
        <v>0</v>
      </c>
      <c r="I33" s="63"/>
      <c r="J33" s="64" t="n">
        <v>40.9</v>
      </c>
      <c r="K33" s="65" t="n">
        <f aca="false">F33*J33</f>
        <v>0</v>
      </c>
      <c r="L33" s="66"/>
      <c r="M33" s="37"/>
      <c r="N33" s="37"/>
      <c r="O33" s="37"/>
      <c r="P33" s="37"/>
      <c r="Q33" s="37"/>
      <c r="R33" s="37"/>
      <c r="S33" s="37"/>
      <c r="T33" s="37"/>
      <c r="U33" s="37"/>
    </row>
    <row r="34" customFormat="false" ht="15.75" hidden="true" customHeight="true" outlineLevel="0" collapsed="false">
      <c r="A34" s="38"/>
      <c r="B34" s="39"/>
      <c r="C34" s="59" t="s">
        <v>50</v>
      </c>
      <c r="D34" s="59"/>
      <c r="E34" s="59" t="s">
        <v>26</v>
      </c>
      <c r="F34" s="60"/>
      <c r="G34" s="61" t="n">
        <v>14.18</v>
      </c>
      <c r="H34" s="62" t="n">
        <f aca="false">F34*G34</f>
        <v>0</v>
      </c>
      <c r="I34" s="63"/>
      <c r="J34" s="64" t="n">
        <v>10.4</v>
      </c>
      <c r="K34" s="65" t="n">
        <f aca="false">F34*J34</f>
        <v>0</v>
      </c>
      <c r="L34" s="66"/>
      <c r="M34" s="37"/>
      <c r="N34" s="37"/>
      <c r="O34" s="37"/>
      <c r="P34" s="37"/>
      <c r="Q34" s="37"/>
      <c r="R34" s="37"/>
      <c r="S34" s="37"/>
      <c r="T34" s="37"/>
      <c r="U34" s="37"/>
    </row>
    <row r="35" customFormat="false" ht="15.75" hidden="true" customHeight="true" outlineLevel="0" collapsed="false">
      <c r="A35" s="38"/>
      <c r="B35" s="39"/>
      <c r="C35" s="59" t="s">
        <v>51</v>
      </c>
      <c r="D35" s="59"/>
      <c r="E35" s="59" t="s">
        <v>26</v>
      </c>
      <c r="F35" s="60"/>
      <c r="G35" s="61" t="n">
        <v>14.58</v>
      </c>
      <c r="H35" s="62" t="n">
        <f aca="false">F35*G35</f>
        <v>0</v>
      </c>
      <c r="I35" s="63"/>
      <c r="J35" s="64" t="n">
        <v>10.4</v>
      </c>
      <c r="K35" s="65" t="n">
        <f aca="false">F35*J35</f>
        <v>0</v>
      </c>
      <c r="L35" s="66"/>
      <c r="M35" s="37"/>
      <c r="N35" s="37"/>
      <c r="O35" s="37"/>
      <c r="P35" s="37"/>
      <c r="Q35" s="37"/>
      <c r="R35" s="37"/>
      <c r="S35" s="37"/>
      <c r="T35" s="37"/>
      <c r="U35" s="37"/>
      <c r="V35" s="71"/>
      <c r="W35" s="71"/>
      <c r="X35" s="71"/>
      <c r="Y35" s="71"/>
      <c r="Z35" s="71"/>
      <c r="AA35" s="71"/>
    </row>
    <row r="36" customFormat="false" ht="15.75" hidden="true" customHeight="true" outlineLevel="0" collapsed="false">
      <c r="A36" s="38"/>
      <c r="B36" s="39"/>
      <c r="C36" s="59" t="s">
        <v>52</v>
      </c>
      <c r="D36" s="59"/>
      <c r="E36" s="59" t="s">
        <v>26</v>
      </c>
      <c r="F36" s="60"/>
      <c r="G36" s="61" t="n">
        <v>24.6</v>
      </c>
      <c r="H36" s="62" t="n">
        <f aca="false">F36*G36</f>
        <v>0</v>
      </c>
      <c r="I36" s="63"/>
      <c r="J36" s="64" t="n">
        <v>40.9</v>
      </c>
      <c r="K36" s="65" t="n">
        <f aca="false">F36*J36</f>
        <v>0</v>
      </c>
      <c r="L36" s="66"/>
      <c r="M36" s="37"/>
      <c r="N36" s="37"/>
      <c r="O36" s="37"/>
      <c r="P36" s="37"/>
      <c r="Q36" s="37"/>
      <c r="R36" s="37"/>
      <c r="S36" s="37"/>
      <c r="T36" s="37"/>
      <c r="U36" s="37"/>
      <c r="V36" s="71"/>
      <c r="W36" s="71"/>
      <c r="X36" s="71"/>
      <c r="Y36" s="71"/>
      <c r="Z36" s="71"/>
      <c r="AA36" s="71"/>
    </row>
    <row r="37" customFormat="false" ht="15.75" hidden="true" customHeight="true" outlineLevel="0" collapsed="false">
      <c r="A37" s="38"/>
      <c r="B37" s="39"/>
      <c r="C37" s="59" t="s">
        <v>53</v>
      </c>
      <c r="D37" s="59"/>
      <c r="E37" s="59" t="s">
        <v>26</v>
      </c>
      <c r="F37" s="60"/>
      <c r="G37" s="61" t="n">
        <v>22.72</v>
      </c>
      <c r="H37" s="62" t="n">
        <f aca="false">F37*G37</f>
        <v>0</v>
      </c>
      <c r="I37" s="63"/>
      <c r="J37" s="64" t="n">
        <v>40.9</v>
      </c>
      <c r="K37" s="65" t="n">
        <f aca="false">F37*J37</f>
        <v>0</v>
      </c>
      <c r="L37" s="66"/>
      <c r="M37" s="37"/>
      <c r="N37" s="37"/>
      <c r="O37" s="37"/>
      <c r="P37" s="37"/>
      <c r="Q37" s="37"/>
      <c r="R37" s="37"/>
      <c r="S37" s="37"/>
      <c r="T37" s="37"/>
      <c r="U37" s="37"/>
      <c r="V37" s="71"/>
      <c r="W37" s="71"/>
      <c r="X37" s="71"/>
      <c r="Y37" s="71"/>
      <c r="Z37" s="71"/>
      <c r="AA37" s="71"/>
    </row>
    <row r="38" customFormat="false" ht="15.75" hidden="true" customHeight="true" outlineLevel="0" collapsed="false">
      <c r="A38" s="38"/>
      <c r="B38" s="39"/>
      <c r="C38" s="59" t="s">
        <v>54</v>
      </c>
      <c r="D38" s="59"/>
      <c r="E38" s="59" t="s">
        <v>26</v>
      </c>
      <c r="F38" s="60"/>
      <c r="G38" s="61" t="n">
        <v>23.3</v>
      </c>
      <c r="H38" s="62" t="n">
        <f aca="false">F38*G38</f>
        <v>0</v>
      </c>
      <c r="I38" s="63"/>
      <c r="J38" s="64" t="n">
        <v>10.4</v>
      </c>
      <c r="K38" s="65" t="n">
        <f aca="false">F38*J38</f>
        <v>0</v>
      </c>
      <c r="L38" s="66"/>
      <c r="M38" s="37"/>
      <c r="N38" s="37"/>
      <c r="O38" s="37"/>
      <c r="P38" s="37"/>
      <c r="Q38" s="37"/>
      <c r="R38" s="37"/>
      <c r="S38" s="37"/>
      <c r="T38" s="37"/>
      <c r="U38" s="37"/>
      <c r="V38" s="71"/>
      <c r="W38" s="71"/>
      <c r="X38" s="71"/>
      <c r="Y38" s="71"/>
      <c r="Z38" s="71"/>
      <c r="AA38" s="71"/>
    </row>
    <row r="39" customFormat="false" ht="15.75" hidden="true" customHeight="true" outlineLevel="0" collapsed="false">
      <c r="A39" s="38"/>
      <c r="B39" s="39"/>
      <c r="C39" s="59" t="s">
        <v>55</v>
      </c>
      <c r="D39" s="59"/>
      <c r="E39" s="59" t="s">
        <v>26</v>
      </c>
      <c r="F39" s="60"/>
      <c r="G39" s="61" t="n">
        <v>24.6</v>
      </c>
      <c r="H39" s="62" t="n">
        <f aca="false">F39*G39</f>
        <v>0</v>
      </c>
      <c r="I39" s="63"/>
      <c r="J39" s="64" t="n">
        <v>10.4</v>
      </c>
      <c r="K39" s="65" t="n">
        <f aca="false">F39*J39</f>
        <v>0</v>
      </c>
      <c r="L39" s="66"/>
      <c r="M39" s="37"/>
      <c r="N39" s="37"/>
      <c r="O39" s="37"/>
      <c r="P39" s="37"/>
      <c r="Q39" s="37"/>
      <c r="R39" s="37"/>
      <c r="S39" s="37"/>
      <c r="T39" s="37"/>
      <c r="U39" s="37"/>
    </row>
    <row r="40" customFormat="false" ht="15.75" hidden="true" customHeight="true" outlineLevel="0" collapsed="false">
      <c r="A40" s="38"/>
      <c r="B40" s="39"/>
      <c r="C40" s="59" t="s">
        <v>56</v>
      </c>
      <c r="D40" s="59"/>
      <c r="E40" s="59" t="s">
        <v>26</v>
      </c>
      <c r="F40" s="60"/>
      <c r="G40" s="61" t="n">
        <v>41.46</v>
      </c>
      <c r="H40" s="62" t="n">
        <f aca="false">F40*G40</f>
        <v>0</v>
      </c>
      <c r="I40" s="63"/>
      <c r="J40" s="64" t="n">
        <v>40.9</v>
      </c>
      <c r="K40" s="65" t="n">
        <f aca="false">F40*J40</f>
        <v>0</v>
      </c>
      <c r="L40" s="66"/>
      <c r="M40" s="37"/>
      <c r="N40" s="37"/>
      <c r="O40" s="37"/>
      <c r="P40" s="37"/>
      <c r="Q40" s="37"/>
      <c r="R40" s="37"/>
      <c r="S40" s="37"/>
      <c r="T40" s="37"/>
      <c r="U40" s="37"/>
    </row>
    <row r="41" customFormat="false" ht="15.75" hidden="true" customHeight="true" outlineLevel="0" collapsed="false">
      <c r="A41" s="38"/>
      <c r="B41" s="39"/>
      <c r="C41" s="59" t="s">
        <v>57</v>
      </c>
      <c r="D41" s="59"/>
      <c r="E41" s="59" t="s">
        <v>26</v>
      </c>
      <c r="F41" s="60"/>
      <c r="G41" s="61" t="n">
        <v>48.12</v>
      </c>
      <c r="H41" s="62" t="n">
        <f aca="false">F41*G41</f>
        <v>0</v>
      </c>
      <c r="I41" s="63"/>
      <c r="J41" s="64" t="n">
        <v>40.9</v>
      </c>
      <c r="K41" s="65" t="n">
        <f aca="false">F41*J41</f>
        <v>0</v>
      </c>
      <c r="L41" s="66"/>
      <c r="M41" s="37"/>
      <c r="N41" s="37"/>
      <c r="O41" s="37"/>
      <c r="P41" s="37"/>
      <c r="Q41" s="37"/>
      <c r="R41" s="37"/>
      <c r="S41" s="37"/>
      <c r="T41" s="37"/>
      <c r="U41" s="37"/>
    </row>
    <row r="42" customFormat="false" ht="15.75" hidden="true" customHeight="true" outlineLevel="0" collapsed="false">
      <c r="A42" s="38"/>
      <c r="B42" s="39"/>
      <c r="C42" s="59" t="s">
        <v>58</v>
      </c>
      <c r="D42" s="59"/>
      <c r="E42" s="59" t="s">
        <v>26</v>
      </c>
      <c r="F42" s="60"/>
      <c r="G42" s="61" t="n">
        <v>58.02</v>
      </c>
      <c r="H42" s="62" t="n">
        <f aca="false">F42*G42</f>
        <v>0</v>
      </c>
      <c r="I42" s="63"/>
      <c r="J42" s="64" t="n">
        <v>40.9</v>
      </c>
      <c r="K42" s="65" t="n">
        <f aca="false">F42*J42</f>
        <v>0</v>
      </c>
      <c r="L42" s="66"/>
      <c r="M42" s="37"/>
      <c r="N42" s="37"/>
      <c r="O42" s="37"/>
      <c r="P42" s="37"/>
      <c r="Q42" s="37"/>
      <c r="R42" s="37"/>
      <c r="S42" s="37"/>
      <c r="T42" s="37"/>
      <c r="U42" s="37"/>
    </row>
    <row r="43" customFormat="false" ht="15.75" hidden="true" customHeight="true" outlineLevel="0" collapsed="false">
      <c r="A43" s="38"/>
      <c r="B43" s="39"/>
      <c r="C43" s="59" t="s">
        <v>59</v>
      </c>
      <c r="D43" s="59"/>
      <c r="E43" s="59" t="s">
        <v>26</v>
      </c>
      <c r="F43" s="60"/>
      <c r="G43" s="61" t="n">
        <v>60.49</v>
      </c>
      <c r="H43" s="62" t="n">
        <f aca="false">F43*G43</f>
        <v>0</v>
      </c>
      <c r="I43" s="63"/>
      <c r="J43" s="64" t="n">
        <v>40.9</v>
      </c>
      <c r="K43" s="65" t="n">
        <f aca="false">F43*J43</f>
        <v>0</v>
      </c>
      <c r="L43" s="66"/>
      <c r="M43" s="37"/>
      <c r="N43" s="37"/>
      <c r="O43" s="37"/>
      <c r="P43" s="37"/>
      <c r="Q43" s="37"/>
      <c r="R43" s="37"/>
      <c r="S43" s="37"/>
      <c r="T43" s="37"/>
      <c r="U43" s="37"/>
    </row>
    <row r="44" customFormat="false" ht="15.75" hidden="true" customHeight="true" outlineLevel="0" collapsed="false">
      <c r="A44" s="38"/>
      <c r="B44" s="39"/>
      <c r="C44" s="59" t="s">
        <v>60</v>
      </c>
      <c r="D44" s="59"/>
      <c r="E44" s="59" t="s">
        <v>26</v>
      </c>
      <c r="F44" s="60"/>
      <c r="G44" s="61" t="n">
        <v>22.81</v>
      </c>
      <c r="H44" s="62" t="n">
        <f aca="false">F44*G44</f>
        <v>0</v>
      </c>
      <c r="I44" s="63"/>
      <c r="J44" s="64" t="n">
        <v>40.9</v>
      </c>
      <c r="K44" s="65" t="n">
        <f aca="false">F44*J44</f>
        <v>0</v>
      </c>
      <c r="L44" s="66"/>
      <c r="M44" s="37"/>
      <c r="N44" s="37"/>
      <c r="O44" s="37"/>
      <c r="P44" s="37"/>
      <c r="Q44" s="37"/>
      <c r="R44" s="37"/>
      <c r="S44" s="37"/>
      <c r="T44" s="37"/>
      <c r="U44" s="37"/>
    </row>
    <row r="45" customFormat="false" ht="15.75" hidden="true" customHeight="true" outlineLevel="0" collapsed="false">
      <c r="A45" s="38"/>
      <c r="B45" s="39"/>
      <c r="C45" s="59" t="s">
        <v>61</v>
      </c>
      <c r="D45" s="59"/>
      <c r="E45" s="59" t="s">
        <v>26</v>
      </c>
      <c r="F45" s="60"/>
      <c r="G45" s="61" t="n">
        <v>37.19</v>
      </c>
      <c r="H45" s="62" t="n">
        <f aca="false">F45*G45</f>
        <v>0</v>
      </c>
      <c r="I45" s="63"/>
      <c r="J45" s="64" t="n">
        <v>40.9</v>
      </c>
      <c r="K45" s="65" t="n">
        <f aca="false">F45*J45</f>
        <v>0</v>
      </c>
      <c r="L45" s="66"/>
      <c r="M45" s="37"/>
      <c r="N45" s="37"/>
      <c r="O45" s="37"/>
      <c r="P45" s="37"/>
      <c r="Q45" s="37"/>
      <c r="R45" s="37"/>
      <c r="S45" s="37"/>
      <c r="T45" s="37"/>
      <c r="U45" s="37"/>
    </row>
    <row r="46" customFormat="false" ht="15.75" hidden="true" customHeight="true" outlineLevel="0" collapsed="false">
      <c r="A46" s="38"/>
      <c r="B46" s="39"/>
      <c r="C46" s="59" t="s">
        <v>62</v>
      </c>
      <c r="D46" s="59"/>
      <c r="E46" s="59" t="s">
        <v>26</v>
      </c>
      <c r="F46" s="60"/>
      <c r="G46" s="61" t="n">
        <v>62.77</v>
      </c>
      <c r="H46" s="62" t="n">
        <f aca="false">F46*G46</f>
        <v>0</v>
      </c>
      <c r="I46" s="63"/>
      <c r="J46" s="64" t="n">
        <v>43.4</v>
      </c>
      <c r="K46" s="65" t="n">
        <f aca="false">F46*J46</f>
        <v>0</v>
      </c>
      <c r="L46" s="66"/>
      <c r="M46" s="37"/>
      <c r="N46" s="37"/>
      <c r="O46" s="37"/>
      <c r="P46" s="37"/>
      <c r="Q46" s="37"/>
      <c r="R46" s="37"/>
      <c r="S46" s="37"/>
      <c r="T46" s="37"/>
      <c r="U46" s="37"/>
    </row>
    <row r="47" customFormat="false" ht="15.75" hidden="true" customHeight="true" outlineLevel="0" collapsed="false">
      <c r="A47" s="38"/>
      <c r="B47" s="39"/>
      <c r="C47" s="59" t="s">
        <v>63</v>
      </c>
      <c r="D47" s="59"/>
      <c r="E47" s="59" t="s">
        <v>26</v>
      </c>
      <c r="F47" s="60"/>
      <c r="G47" s="61" t="n">
        <v>91.63</v>
      </c>
      <c r="H47" s="62" t="n">
        <f aca="false">F47*G47</f>
        <v>0</v>
      </c>
      <c r="I47" s="63"/>
      <c r="J47" s="64" t="n">
        <v>43.4</v>
      </c>
      <c r="K47" s="65" t="n">
        <f aca="false">F47*J47</f>
        <v>0</v>
      </c>
      <c r="L47" s="66"/>
      <c r="M47" s="37"/>
      <c r="N47" s="37"/>
      <c r="O47" s="37"/>
      <c r="P47" s="37"/>
      <c r="Q47" s="37"/>
      <c r="R47" s="37"/>
      <c r="S47" s="37"/>
      <c r="T47" s="37"/>
      <c r="U47" s="37"/>
    </row>
    <row r="48" customFormat="false" ht="15.75" hidden="true" customHeight="true" outlineLevel="0" collapsed="false">
      <c r="A48" s="38"/>
      <c r="B48" s="39"/>
      <c r="C48" s="59" t="s">
        <v>64</v>
      </c>
      <c r="D48" s="59"/>
      <c r="E48" s="59" t="s">
        <v>26</v>
      </c>
      <c r="F48" s="60"/>
      <c r="G48" s="61" t="n">
        <v>145.19</v>
      </c>
      <c r="H48" s="62" t="n">
        <f aca="false">F48*G48</f>
        <v>0</v>
      </c>
      <c r="I48" s="63"/>
      <c r="J48" s="64" t="n">
        <v>48.4</v>
      </c>
      <c r="K48" s="65" t="n">
        <f aca="false">F48*J48</f>
        <v>0</v>
      </c>
      <c r="L48" s="66"/>
      <c r="M48" s="37"/>
      <c r="N48" s="37"/>
      <c r="O48" s="37"/>
      <c r="P48" s="37"/>
      <c r="Q48" s="37"/>
      <c r="R48" s="37"/>
      <c r="S48" s="37"/>
      <c r="T48" s="37"/>
      <c r="U48" s="37"/>
    </row>
    <row r="49" customFormat="false" ht="15.75" hidden="true" customHeight="true" outlineLevel="0" collapsed="false">
      <c r="A49" s="38"/>
      <c r="B49" s="39"/>
      <c r="C49" s="72" t="s">
        <v>65</v>
      </c>
      <c r="D49" s="59"/>
      <c r="E49" s="59" t="s">
        <v>26</v>
      </c>
      <c r="F49" s="60"/>
      <c r="G49" s="61" t="n">
        <v>235.73</v>
      </c>
      <c r="H49" s="62" t="n">
        <f aca="false">F49*G49</f>
        <v>0</v>
      </c>
      <c r="I49" s="63"/>
      <c r="J49" s="64" t="n">
        <v>48.4</v>
      </c>
      <c r="K49" s="65" t="n">
        <f aca="false">F49*J49</f>
        <v>0</v>
      </c>
      <c r="L49" s="66"/>
      <c r="M49" s="37"/>
      <c r="N49" s="37"/>
      <c r="O49" s="37"/>
      <c r="P49" s="37"/>
      <c r="Q49" s="37"/>
      <c r="R49" s="37"/>
      <c r="S49" s="37"/>
      <c r="T49" s="37"/>
      <c r="U49" s="37"/>
    </row>
    <row r="50" customFormat="false" ht="15.75" hidden="true" customHeight="true" outlineLevel="0" collapsed="false">
      <c r="A50" s="38"/>
      <c r="B50" s="39"/>
      <c r="C50" s="59" t="s">
        <v>66</v>
      </c>
      <c r="D50" s="59"/>
      <c r="E50" s="59" t="s">
        <v>26</v>
      </c>
      <c r="F50" s="60"/>
      <c r="G50" s="70" t="n">
        <v>40</v>
      </c>
      <c r="H50" s="62" t="n">
        <f aca="false">F50*G50</f>
        <v>0</v>
      </c>
      <c r="I50" s="63"/>
      <c r="J50" s="64" t="n">
        <v>40.9</v>
      </c>
      <c r="K50" s="65" t="n">
        <f aca="false">F50*J50</f>
        <v>0</v>
      </c>
      <c r="L50" s="66"/>
      <c r="M50" s="37"/>
      <c r="N50" s="37"/>
      <c r="O50" s="37"/>
      <c r="P50" s="37"/>
      <c r="Q50" s="37"/>
      <c r="R50" s="37"/>
      <c r="S50" s="37"/>
      <c r="T50" s="37"/>
      <c r="U50" s="37"/>
    </row>
    <row r="51" customFormat="false" ht="15.75" hidden="true" customHeight="true" outlineLevel="0" collapsed="false">
      <c r="A51" s="38"/>
      <c r="B51" s="39"/>
      <c r="C51" s="59" t="s">
        <v>67</v>
      </c>
      <c r="D51" s="59"/>
      <c r="E51" s="59" t="s">
        <v>26</v>
      </c>
      <c r="F51" s="60"/>
      <c r="G51" s="61" t="n">
        <v>42.54</v>
      </c>
      <c r="H51" s="62" t="n">
        <f aca="false">F51*G51</f>
        <v>0</v>
      </c>
      <c r="I51" s="63"/>
      <c r="J51" s="64" t="n">
        <v>40.9</v>
      </c>
      <c r="K51" s="65" t="n">
        <f aca="false">F51*J51</f>
        <v>0</v>
      </c>
      <c r="L51" s="66"/>
      <c r="M51" s="37"/>
      <c r="N51" s="37"/>
      <c r="O51" s="37"/>
      <c r="P51" s="37"/>
      <c r="Q51" s="37"/>
      <c r="R51" s="37"/>
      <c r="S51" s="37"/>
      <c r="T51" s="37"/>
      <c r="U51" s="37"/>
    </row>
    <row r="52" s="67" customFormat="true" ht="15.75" hidden="true" customHeight="true" outlineLevel="0" collapsed="false">
      <c r="A52" s="38"/>
      <c r="B52" s="39"/>
      <c r="C52" s="72" t="s">
        <v>68</v>
      </c>
      <c r="D52" s="59"/>
      <c r="E52" s="59" t="s">
        <v>26</v>
      </c>
      <c r="F52" s="60"/>
      <c r="G52" s="61" t="n">
        <v>30.95</v>
      </c>
      <c r="H52" s="62" t="n">
        <f aca="false">F52*G52</f>
        <v>0</v>
      </c>
      <c r="I52" s="63"/>
      <c r="J52" s="64" t="n">
        <v>40.9</v>
      </c>
      <c r="K52" s="65" t="n">
        <f aca="false">F52*J52</f>
        <v>0</v>
      </c>
      <c r="L52" s="66"/>
      <c r="M52" s="37"/>
      <c r="N52" s="37"/>
      <c r="O52" s="37"/>
      <c r="P52" s="37"/>
      <c r="Q52" s="37"/>
      <c r="R52" s="37"/>
      <c r="S52" s="37"/>
      <c r="T52" s="37"/>
      <c r="U52" s="37"/>
    </row>
    <row r="53" s="67" customFormat="true" ht="15.75" hidden="true" customHeight="true" outlineLevel="0" collapsed="false">
      <c r="A53" s="38"/>
      <c r="B53" s="39"/>
      <c r="C53" s="59" t="s">
        <v>69</v>
      </c>
      <c r="D53" s="59"/>
      <c r="E53" s="59" t="s">
        <v>26</v>
      </c>
      <c r="F53" s="60"/>
      <c r="G53" s="61" t="n">
        <v>48.79</v>
      </c>
      <c r="H53" s="62" t="n">
        <f aca="false">F53*G53</f>
        <v>0</v>
      </c>
      <c r="I53" s="63"/>
      <c r="J53" s="64" t="n">
        <v>40.9</v>
      </c>
      <c r="K53" s="65" t="n">
        <f aca="false">F53*J53</f>
        <v>0</v>
      </c>
      <c r="L53" s="66"/>
      <c r="M53" s="37"/>
      <c r="N53" s="37"/>
      <c r="O53" s="37"/>
      <c r="P53" s="37"/>
      <c r="Q53" s="37"/>
      <c r="R53" s="37"/>
      <c r="S53" s="37"/>
      <c r="T53" s="37"/>
      <c r="U53" s="37"/>
    </row>
    <row r="54" s="67" customFormat="true" ht="15.75" hidden="true" customHeight="true" outlineLevel="0" collapsed="false">
      <c r="A54" s="38"/>
      <c r="B54" s="39"/>
      <c r="C54" s="72" t="s">
        <v>70</v>
      </c>
      <c r="D54" s="59"/>
      <c r="E54" s="59" t="s">
        <v>26</v>
      </c>
      <c r="F54" s="60"/>
      <c r="G54" s="61" t="n">
        <v>68.23</v>
      </c>
      <c r="H54" s="62" t="n">
        <f aca="false">F54*G54</f>
        <v>0</v>
      </c>
      <c r="I54" s="63"/>
      <c r="J54" s="64" t="n">
        <v>40.9</v>
      </c>
      <c r="K54" s="65" t="n">
        <f aca="false">F54*J54</f>
        <v>0</v>
      </c>
      <c r="L54" s="66"/>
      <c r="M54" s="37"/>
      <c r="N54" s="37"/>
      <c r="O54" s="37"/>
      <c r="P54" s="37"/>
      <c r="Q54" s="37"/>
      <c r="R54" s="37"/>
      <c r="S54" s="37"/>
      <c r="T54" s="37"/>
      <c r="U54" s="37"/>
    </row>
    <row r="55" customFormat="false" ht="15.75" hidden="false" customHeight="true" outlineLevel="0" collapsed="false">
      <c r="A55" s="38"/>
      <c r="B55" s="39"/>
      <c r="C55" s="59" t="s">
        <v>71</v>
      </c>
      <c r="D55" s="59"/>
      <c r="E55" s="59" t="s">
        <v>26</v>
      </c>
      <c r="F55" s="60" t="n">
        <f aca="false">2993*1.15</f>
        <v>3441.95</v>
      </c>
      <c r="G55" s="73"/>
      <c r="H55" s="62"/>
      <c r="I55" s="63"/>
      <c r="J55" s="64"/>
      <c r="K55" s="65"/>
      <c r="L55" s="66"/>
      <c r="M55" s="37"/>
      <c r="N55" s="37"/>
      <c r="O55" s="37"/>
      <c r="P55" s="37"/>
      <c r="Q55" s="37"/>
      <c r="R55" s="37"/>
      <c r="S55" s="37"/>
      <c r="T55" s="37"/>
      <c r="U55" s="37"/>
    </row>
    <row r="56" customFormat="false" ht="15.75" hidden="true" customHeight="true" outlineLevel="0" collapsed="false">
      <c r="A56" s="38"/>
      <c r="B56" s="39"/>
      <c r="C56" s="59" t="s">
        <v>72</v>
      </c>
      <c r="D56" s="59"/>
      <c r="E56" s="59" t="s">
        <v>26</v>
      </c>
      <c r="F56" s="74"/>
      <c r="G56" s="61" t="n">
        <v>4.5</v>
      </c>
      <c r="H56" s="62" t="n">
        <f aca="false">F56*G56</f>
        <v>0</v>
      </c>
      <c r="I56" s="63"/>
      <c r="J56" s="64" t="n">
        <v>17.7</v>
      </c>
      <c r="K56" s="65" t="n">
        <f aca="false">F56*J56</f>
        <v>0</v>
      </c>
      <c r="L56" s="66"/>
      <c r="M56" s="37"/>
      <c r="N56" s="37"/>
      <c r="O56" s="37"/>
      <c r="P56" s="37"/>
      <c r="Q56" s="37"/>
      <c r="R56" s="37"/>
      <c r="S56" s="37"/>
      <c r="T56" s="37"/>
      <c r="U56" s="37"/>
    </row>
    <row r="57" s="67" customFormat="true" ht="15.75" hidden="true" customHeight="true" outlineLevel="0" collapsed="false">
      <c r="A57" s="38"/>
      <c r="B57" s="39"/>
      <c r="C57" s="59" t="s">
        <v>73</v>
      </c>
      <c r="D57" s="59"/>
      <c r="E57" s="59" t="s">
        <v>26</v>
      </c>
      <c r="F57" s="75"/>
      <c r="G57" s="70" t="n">
        <v>10.6</v>
      </c>
      <c r="H57" s="62" t="n">
        <f aca="false">F57*G57</f>
        <v>0</v>
      </c>
      <c r="I57" s="63"/>
      <c r="J57" s="64" t="n">
        <v>22.2</v>
      </c>
      <c r="K57" s="65" t="n">
        <f aca="false">F57*J57</f>
        <v>0</v>
      </c>
      <c r="L57" s="66"/>
      <c r="M57" s="37"/>
      <c r="N57" s="37"/>
      <c r="O57" s="37"/>
      <c r="P57" s="37"/>
      <c r="Q57" s="37"/>
      <c r="R57" s="37"/>
      <c r="S57" s="37"/>
      <c r="T57" s="37"/>
      <c r="U57" s="37"/>
    </row>
    <row r="58" s="67" customFormat="true" ht="15.75" hidden="true" customHeight="true" outlineLevel="0" collapsed="false">
      <c r="A58" s="38"/>
      <c r="B58" s="39"/>
      <c r="C58" s="59" t="s">
        <v>74</v>
      </c>
      <c r="D58" s="59"/>
      <c r="E58" s="59" t="s">
        <v>26</v>
      </c>
      <c r="F58" s="75"/>
      <c r="G58" s="70" t="n">
        <v>15.1</v>
      </c>
      <c r="H58" s="62" t="n">
        <f aca="false">F58*G58</f>
        <v>0</v>
      </c>
      <c r="I58" s="63"/>
      <c r="J58" s="64" t="n">
        <v>22.2</v>
      </c>
      <c r="K58" s="65" t="n">
        <f aca="false">F58*J58</f>
        <v>0</v>
      </c>
      <c r="L58" s="66"/>
      <c r="M58" s="37"/>
      <c r="N58" s="37"/>
      <c r="O58" s="37"/>
      <c r="P58" s="37"/>
      <c r="Q58" s="37"/>
      <c r="R58" s="37"/>
      <c r="S58" s="37"/>
      <c r="T58" s="37"/>
      <c r="U58" s="37"/>
    </row>
    <row r="59" s="67" customFormat="true" ht="15.75" hidden="false" customHeight="true" outlineLevel="0" collapsed="false">
      <c r="A59" s="38"/>
      <c r="B59" s="39"/>
      <c r="C59" s="59" t="s">
        <v>75</v>
      </c>
      <c r="D59" s="59"/>
      <c r="E59" s="59" t="s">
        <v>26</v>
      </c>
      <c r="F59" s="75" t="n">
        <v>75</v>
      </c>
      <c r="G59" s="70"/>
      <c r="H59" s="62"/>
      <c r="I59" s="63"/>
      <c r="J59" s="64"/>
      <c r="K59" s="65"/>
      <c r="L59" s="66"/>
      <c r="M59" s="37"/>
      <c r="N59" s="37"/>
      <c r="O59" s="37"/>
      <c r="P59" s="37"/>
      <c r="Q59" s="37"/>
      <c r="R59" s="37"/>
      <c r="S59" s="37"/>
      <c r="T59" s="37"/>
      <c r="U59" s="37"/>
    </row>
    <row r="60" s="67" customFormat="true" ht="15.75" hidden="true" customHeight="true" outlineLevel="0" collapsed="false">
      <c r="A60" s="38"/>
      <c r="B60" s="39"/>
      <c r="C60" s="59" t="s">
        <v>76</v>
      </c>
      <c r="D60" s="59"/>
      <c r="E60" s="59" t="s">
        <v>26</v>
      </c>
      <c r="F60" s="75"/>
      <c r="G60" s="70" t="n">
        <v>28</v>
      </c>
      <c r="H60" s="62" t="n">
        <f aca="false">F60*G60</f>
        <v>0</v>
      </c>
      <c r="I60" s="63"/>
      <c r="J60" s="64" t="n">
        <v>22.2</v>
      </c>
      <c r="K60" s="65" t="n">
        <f aca="false">F60*J60</f>
        <v>0</v>
      </c>
      <c r="L60" s="66"/>
      <c r="M60" s="37"/>
      <c r="N60" s="37"/>
      <c r="O60" s="37"/>
      <c r="P60" s="37"/>
      <c r="Q60" s="37"/>
      <c r="R60" s="37"/>
      <c r="S60" s="37"/>
      <c r="T60" s="37"/>
      <c r="U60" s="37"/>
    </row>
    <row r="61" customFormat="false" ht="15.75" hidden="true" customHeight="true" outlineLevel="0" collapsed="false">
      <c r="A61" s="38"/>
      <c r="B61" s="39"/>
      <c r="C61" s="59" t="s">
        <v>77</v>
      </c>
      <c r="D61" s="59"/>
      <c r="E61" s="59" t="s">
        <v>26</v>
      </c>
      <c r="F61" s="60"/>
      <c r="G61" s="70" t="n">
        <v>9</v>
      </c>
      <c r="H61" s="62" t="n">
        <f aca="false">F61*G61</f>
        <v>0</v>
      </c>
      <c r="I61" s="63"/>
      <c r="J61" s="64" t="n">
        <v>22.2</v>
      </c>
      <c r="K61" s="65" t="n">
        <f aca="false">F61*J61</f>
        <v>0</v>
      </c>
      <c r="L61" s="66"/>
      <c r="M61" s="37"/>
      <c r="N61" s="37"/>
      <c r="O61" s="37"/>
      <c r="P61" s="37"/>
      <c r="Q61" s="37"/>
      <c r="R61" s="37"/>
      <c r="S61" s="37"/>
      <c r="T61" s="37"/>
      <c r="U61" s="37"/>
    </row>
    <row r="62" customFormat="false" ht="15.75" hidden="false" customHeight="true" outlineLevel="0" collapsed="false">
      <c r="A62" s="38"/>
      <c r="B62" s="39"/>
      <c r="C62" s="59" t="s">
        <v>78</v>
      </c>
      <c r="D62" s="59"/>
      <c r="E62" s="59" t="s">
        <v>26</v>
      </c>
      <c r="F62" s="60" t="n">
        <f aca="false">164*1.15</f>
        <v>188.6</v>
      </c>
      <c r="G62" s="70"/>
      <c r="H62" s="62"/>
      <c r="I62" s="63"/>
      <c r="J62" s="64"/>
      <c r="K62" s="65"/>
      <c r="L62" s="66"/>
      <c r="M62" s="37"/>
      <c r="N62" s="37"/>
      <c r="O62" s="37"/>
      <c r="P62" s="37"/>
      <c r="Q62" s="37"/>
      <c r="R62" s="37"/>
      <c r="S62" s="37"/>
      <c r="T62" s="37"/>
      <c r="U62" s="37"/>
    </row>
    <row r="63" customFormat="false" ht="15.75" hidden="true" customHeight="true" outlineLevel="0" collapsed="false">
      <c r="A63" s="38"/>
      <c r="B63" s="39"/>
      <c r="C63" s="72" t="s">
        <v>79</v>
      </c>
      <c r="D63" s="59"/>
      <c r="E63" s="59" t="s">
        <v>26</v>
      </c>
      <c r="F63" s="60"/>
      <c r="G63" s="70" t="n">
        <v>17</v>
      </c>
      <c r="H63" s="62" t="n">
        <f aca="false">F63*G63</f>
        <v>0</v>
      </c>
      <c r="I63" s="63"/>
      <c r="J63" s="64" t="n">
        <v>22.2</v>
      </c>
      <c r="K63" s="65" t="n">
        <f aca="false">F63*J63</f>
        <v>0</v>
      </c>
      <c r="L63" s="66"/>
      <c r="M63" s="37"/>
      <c r="N63" s="37"/>
      <c r="O63" s="37"/>
      <c r="P63" s="37"/>
      <c r="Q63" s="37"/>
      <c r="R63" s="37"/>
      <c r="S63" s="37"/>
      <c r="T63" s="37"/>
      <c r="U63" s="37"/>
    </row>
    <row r="64" s="67" customFormat="true" ht="15.75" hidden="true" customHeight="true" outlineLevel="0" collapsed="false">
      <c r="A64" s="38"/>
      <c r="B64" s="39"/>
      <c r="C64" s="72" t="s">
        <v>80</v>
      </c>
      <c r="D64" s="72"/>
      <c r="E64" s="59" t="s">
        <v>26</v>
      </c>
      <c r="F64" s="75"/>
      <c r="G64" s="61" t="n">
        <v>5.32</v>
      </c>
      <c r="H64" s="62" t="n">
        <f aca="false">F64*G64</f>
        <v>0</v>
      </c>
      <c r="I64" s="63"/>
      <c r="J64" s="64" t="n">
        <v>17.7</v>
      </c>
      <c r="K64" s="65" t="n">
        <f aca="false">F64*J64</f>
        <v>0</v>
      </c>
      <c r="L64" s="66"/>
      <c r="M64" s="37"/>
      <c r="N64" s="37"/>
      <c r="O64" s="37"/>
      <c r="P64" s="37"/>
      <c r="Q64" s="37"/>
      <c r="R64" s="37"/>
      <c r="S64" s="37"/>
      <c r="T64" s="37"/>
      <c r="U64" s="37"/>
    </row>
    <row r="65" s="67" customFormat="true" ht="15.75" hidden="true" customHeight="true" outlineLevel="0" collapsed="false">
      <c r="A65" s="38"/>
      <c r="B65" s="39"/>
      <c r="C65" s="72" t="s">
        <v>81</v>
      </c>
      <c r="D65" s="72"/>
      <c r="E65" s="59" t="s">
        <v>26</v>
      </c>
      <c r="F65" s="75" t="n">
        <v>500</v>
      </c>
      <c r="G65" s="70" t="n">
        <v>8.5</v>
      </c>
      <c r="H65" s="62" t="n">
        <f aca="false">F65*G65</f>
        <v>4250</v>
      </c>
      <c r="I65" s="63"/>
      <c r="J65" s="64" t="n">
        <v>17.7</v>
      </c>
      <c r="K65" s="65" t="n">
        <f aca="false">F65*J65</f>
        <v>8850</v>
      </c>
      <c r="L65" s="66"/>
      <c r="M65" s="37"/>
      <c r="N65" s="37"/>
      <c r="O65" s="37"/>
      <c r="P65" s="37"/>
      <c r="Q65" s="37"/>
      <c r="R65" s="37"/>
      <c r="S65" s="37"/>
      <c r="T65" s="37"/>
      <c r="U65" s="37"/>
    </row>
    <row r="66" s="67" customFormat="true" ht="15.75" hidden="true" customHeight="true" outlineLevel="0" collapsed="false">
      <c r="A66" s="38"/>
      <c r="B66" s="39"/>
      <c r="C66" s="72" t="s">
        <v>82</v>
      </c>
      <c r="D66" s="72"/>
      <c r="E66" s="59" t="s">
        <v>26</v>
      </c>
      <c r="F66" s="75"/>
      <c r="G66" s="61" t="n">
        <v>15.87</v>
      </c>
      <c r="H66" s="62" t="n">
        <f aca="false">F66*G66</f>
        <v>0</v>
      </c>
      <c r="I66" s="63"/>
      <c r="J66" s="64" t="n">
        <v>17.7</v>
      </c>
      <c r="K66" s="65" t="n">
        <f aca="false">F66*J66</f>
        <v>0</v>
      </c>
      <c r="L66" s="66"/>
      <c r="M66" s="37"/>
      <c r="N66" s="37"/>
      <c r="O66" s="37"/>
      <c r="P66" s="37"/>
      <c r="Q66" s="37"/>
      <c r="R66" s="37"/>
      <c r="S66" s="37"/>
      <c r="T66" s="37"/>
      <c r="U66" s="37"/>
    </row>
    <row r="67" s="67" customFormat="true" ht="15.75" hidden="true" customHeight="true" outlineLevel="0" collapsed="false">
      <c r="A67" s="38"/>
      <c r="B67" s="39"/>
      <c r="C67" s="72" t="s">
        <v>83</v>
      </c>
      <c r="D67" s="72"/>
      <c r="E67" s="59" t="s">
        <v>26</v>
      </c>
      <c r="F67" s="75"/>
      <c r="G67" s="61" t="n">
        <v>23.56</v>
      </c>
      <c r="H67" s="62" t="n">
        <f aca="false">F67*G67</f>
        <v>0</v>
      </c>
      <c r="I67" s="63"/>
      <c r="J67" s="64" t="n">
        <v>17.7</v>
      </c>
      <c r="K67" s="65" t="n">
        <f aca="false">F67*J67</f>
        <v>0</v>
      </c>
      <c r="L67" s="66"/>
      <c r="M67" s="37"/>
      <c r="N67" s="37"/>
      <c r="O67" s="37"/>
      <c r="P67" s="37"/>
      <c r="Q67" s="37"/>
      <c r="R67" s="37"/>
      <c r="S67" s="37"/>
      <c r="T67" s="37"/>
      <c r="U67" s="37"/>
    </row>
    <row r="68" s="67" customFormat="true" ht="15.75" hidden="true" customHeight="true" outlineLevel="0" collapsed="false">
      <c r="A68" s="38"/>
      <c r="B68" s="39"/>
      <c r="C68" s="72" t="s">
        <v>84</v>
      </c>
      <c r="D68" s="72"/>
      <c r="E68" s="59" t="s">
        <v>26</v>
      </c>
      <c r="F68" s="75"/>
      <c r="G68" s="61" t="n">
        <v>33.6</v>
      </c>
      <c r="H68" s="62" t="n">
        <f aca="false">F68*G68</f>
        <v>0</v>
      </c>
      <c r="I68" s="63"/>
      <c r="J68" s="64" t="n">
        <v>22.2</v>
      </c>
      <c r="K68" s="65" t="n">
        <f aca="false">F68*J68</f>
        <v>0</v>
      </c>
      <c r="L68" s="66"/>
      <c r="M68" s="37"/>
      <c r="N68" s="37"/>
      <c r="O68" s="37"/>
      <c r="P68" s="37"/>
      <c r="Q68" s="37"/>
      <c r="R68" s="37"/>
      <c r="S68" s="37"/>
      <c r="T68" s="37"/>
      <c r="U68" s="37"/>
    </row>
    <row r="69" s="67" customFormat="true" ht="15.75" hidden="true" customHeight="true" outlineLevel="0" collapsed="false">
      <c r="A69" s="38"/>
      <c r="B69" s="39"/>
      <c r="C69" s="72" t="s">
        <v>85</v>
      </c>
      <c r="D69" s="72"/>
      <c r="E69" s="72" t="s">
        <v>26</v>
      </c>
      <c r="F69" s="75"/>
      <c r="G69" s="61" t="n">
        <v>38.76</v>
      </c>
      <c r="H69" s="62" t="n">
        <f aca="false">F69*G69</f>
        <v>0</v>
      </c>
      <c r="I69" s="63"/>
      <c r="J69" s="64" t="n">
        <v>17.7</v>
      </c>
      <c r="K69" s="65" t="n">
        <f aca="false">F69*J69</f>
        <v>0</v>
      </c>
      <c r="L69" s="66"/>
      <c r="M69" s="37"/>
      <c r="N69" s="37"/>
      <c r="O69" s="37"/>
      <c r="P69" s="37"/>
      <c r="Q69" s="37"/>
      <c r="R69" s="37"/>
      <c r="S69" s="37"/>
      <c r="T69" s="37"/>
      <c r="U69" s="37"/>
    </row>
    <row r="70" s="67" customFormat="true" ht="15.75" hidden="true" customHeight="true" outlineLevel="0" collapsed="false">
      <c r="A70" s="38"/>
      <c r="B70" s="39"/>
      <c r="C70" s="76" t="s">
        <v>86</v>
      </c>
      <c r="D70" s="76"/>
      <c r="E70" s="76" t="s">
        <v>26</v>
      </c>
      <c r="F70" s="77" t="n">
        <v>500</v>
      </c>
      <c r="G70" s="73" t="n">
        <v>25.26</v>
      </c>
      <c r="H70" s="62" t="n">
        <f aca="false">F70*G70</f>
        <v>12630</v>
      </c>
      <c r="I70" s="78"/>
      <c r="J70" s="79" t="n">
        <v>17.7</v>
      </c>
      <c r="K70" s="65" t="n">
        <f aca="false">F70*J70</f>
        <v>8850</v>
      </c>
      <c r="L70" s="80"/>
      <c r="M70" s="37"/>
      <c r="N70" s="37"/>
      <c r="O70" s="37"/>
      <c r="P70" s="37"/>
      <c r="Q70" s="37"/>
      <c r="R70" s="37"/>
      <c r="S70" s="37"/>
      <c r="T70" s="37"/>
      <c r="U70" s="37"/>
    </row>
    <row r="71" customFormat="false" ht="15.75" hidden="true" customHeight="true" outlineLevel="0" collapsed="false">
      <c r="A71" s="38"/>
      <c r="B71" s="39"/>
      <c r="C71" s="72"/>
      <c r="D71" s="72"/>
      <c r="E71" s="72"/>
      <c r="F71" s="75"/>
      <c r="G71" s="70"/>
      <c r="H71" s="62" t="n">
        <f aca="false">F71*G71</f>
        <v>0</v>
      </c>
      <c r="I71" s="63"/>
      <c r="J71" s="64"/>
      <c r="K71" s="65" t="n">
        <f aca="false">F71*J71</f>
        <v>0</v>
      </c>
      <c r="L71" s="80"/>
      <c r="M71" s="37"/>
      <c r="N71" s="37"/>
      <c r="O71" s="37"/>
      <c r="P71" s="37"/>
      <c r="Q71" s="37"/>
      <c r="R71" s="37"/>
      <c r="S71" s="37"/>
      <c r="T71" s="37"/>
      <c r="U71" s="37"/>
    </row>
    <row r="72" customFormat="false" ht="15.75" hidden="true" customHeight="true" outlineLevel="0" collapsed="false">
      <c r="A72" s="81"/>
      <c r="B72" s="82"/>
      <c r="C72" s="72"/>
      <c r="D72" s="72"/>
      <c r="E72" s="72"/>
      <c r="F72" s="75"/>
      <c r="G72" s="70"/>
      <c r="H72" s="62" t="n">
        <f aca="false">F72*G72</f>
        <v>0</v>
      </c>
      <c r="I72" s="63"/>
      <c r="J72" s="64"/>
      <c r="K72" s="65" t="n">
        <f aca="false">F72*J72</f>
        <v>0</v>
      </c>
      <c r="L72" s="80"/>
      <c r="M72" s="37"/>
      <c r="N72" s="37"/>
      <c r="O72" s="37"/>
      <c r="P72" s="37"/>
      <c r="Q72" s="37"/>
      <c r="R72" s="37"/>
      <c r="S72" s="37"/>
      <c r="T72" s="37"/>
      <c r="U72" s="37"/>
    </row>
    <row r="73" s="67" customFormat="true" ht="15.75" hidden="true" customHeight="true" outlineLevel="0" collapsed="false">
      <c r="A73" s="81"/>
      <c r="B73" s="82"/>
      <c r="C73" s="83" t="s">
        <v>87</v>
      </c>
      <c r="D73" s="83"/>
      <c r="E73" s="83" t="s">
        <v>26</v>
      </c>
      <c r="F73" s="84"/>
      <c r="G73" s="85" t="n">
        <v>11.76</v>
      </c>
      <c r="H73" s="86" t="n">
        <f aca="false">F73*G73</f>
        <v>0</v>
      </c>
      <c r="I73" s="87"/>
      <c r="J73" s="88" t="n">
        <v>17.7</v>
      </c>
      <c r="K73" s="89" t="n">
        <f aca="false">F73*J73</f>
        <v>0</v>
      </c>
      <c r="L73" s="90"/>
      <c r="M73" s="37"/>
      <c r="N73" s="37"/>
      <c r="O73" s="37"/>
      <c r="P73" s="37"/>
      <c r="Q73" s="37"/>
      <c r="R73" s="37"/>
      <c r="S73" s="37"/>
      <c r="T73" s="37"/>
      <c r="U73" s="37"/>
    </row>
    <row r="74" customFormat="false" ht="15.75" hidden="false" customHeight="true" outlineLevel="0" collapsed="false">
      <c r="A74" s="81"/>
      <c r="B74" s="91"/>
      <c r="C74" s="72" t="s">
        <v>88</v>
      </c>
      <c r="D74" s="72"/>
      <c r="E74" s="72" t="s">
        <v>26</v>
      </c>
      <c r="F74" s="75" t="n">
        <f aca="false">404*1.15</f>
        <v>464.6</v>
      </c>
      <c r="G74" s="70"/>
      <c r="H74" s="62"/>
      <c r="I74" s="63"/>
      <c r="J74" s="64"/>
      <c r="K74" s="65"/>
      <c r="L74" s="92"/>
      <c r="M74" s="37"/>
      <c r="N74" s="37"/>
      <c r="O74" s="37"/>
      <c r="P74" s="37"/>
      <c r="Q74" s="37"/>
      <c r="R74" s="37"/>
      <c r="S74" s="37"/>
      <c r="T74" s="37"/>
      <c r="U74" s="37"/>
    </row>
    <row r="75" s="67" customFormat="true" ht="15.75" hidden="false" customHeight="true" outlineLevel="0" collapsed="false">
      <c r="A75" s="81"/>
      <c r="B75" s="91"/>
      <c r="C75" s="72"/>
      <c r="D75" s="72"/>
      <c r="E75" s="72"/>
      <c r="F75" s="75"/>
      <c r="G75" s="70"/>
      <c r="H75" s="62"/>
      <c r="I75" s="63"/>
      <c r="J75" s="93"/>
      <c r="K75" s="65"/>
      <c r="L75" s="92"/>
      <c r="M75" s="37"/>
      <c r="N75" s="37"/>
      <c r="O75" s="37"/>
      <c r="P75" s="37"/>
      <c r="Q75" s="37"/>
      <c r="R75" s="37"/>
      <c r="S75" s="37"/>
      <c r="T75" s="37"/>
      <c r="U75" s="37"/>
    </row>
    <row r="76" customFormat="false" ht="15.75" hidden="false" customHeight="true" outlineLevel="0" collapsed="false">
      <c r="A76" s="38"/>
      <c r="C76" s="50" t="s">
        <v>89</v>
      </c>
      <c r="D76" s="94"/>
      <c r="E76" s="94" t="s">
        <v>90</v>
      </c>
      <c r="F76" s="47" t="n">
        <v>1</v>
      </c>
      <c r="G76" s="69"/>
      <c r="H76" s="95"/>
      <c r="I76" s="96"/>
      <c r="J76" s="93"/>
      <c r="K76" s="97"/>
      <c r="L76" s="37"/>
      <c r="M76" s="37"/>
      <c r="N76" s="37"/>
      <c r="O76" s="37"/>
      <c r="P76" s="37"/>
      <c r="Q76" s="37"/>
      <c r="R76" s="37"/>
      <c r="S76" s="37"/>
      <c r="T76" s="37"/>
      <c r="U76" s="37"/>
    </row>
    <row r="77" customFormat="false" ht="15.75" hidden="false" customHeight="true" outlineLevel="0" collapsed="false">
      <c r="A77" s="38"/>
      <c r="C77" s="50"/>
      <c r="D77" s="94"/>
      <c r="E77" s="94"/>
      <c r="F77" s="47"/>
      <c r="G77" s="69"/>
      <c r="H77" s="98"/>
      <c r="I77" s="96"/>
      <c r="J77" s="99"/>
      <c r="K77" s="97"/>
      <c r="L77" s="37"/>
      <c r="M77" s="37"/>
      <c r="N77" s="37"/>
      <c r="O77" s="37"/>
      <c r="P77" s="37"/>
      <c r="Q77" s="37"/>
      <c r="R77" s="37"/>
      <c r="S77" s="37"/>
      <c r="T77" s="37"/>
      <c r="U77" s="37"/>
    </row>
    <row r="78" s="67" customFormat="true" ht="15.75" hidden="false" customHeight="true" outlineLevel="0" collapsed="false">
      <c r="A78" s="38"/>
      <c r="C78" s="100" t="s">
        <v>91</v>
      </c>
      <c r="D78" s="101"/>
      <c r="E78" s="101"/>
      <c r="F78" s="102"/>
      <c r="G78" s="103"/>
      <c r="H78" s="95"/>
      <c r="I78" s="104"/>
      <c r="J78" s="105"/>
      <c r="K78" s="106"/>
      <c r="L78" s="37"/>
      <c r="M78" s="37"/>
      <c r="N78" s="37"/>
      <c r="O78" s="37"/>
      <c r="P78" s="37"/>
      <c r="Q78" s="37"/>
      <c r="R78" s="37"/>
      <c r="S78" s="37"/>
      <c r="T78" s="37"/>
      <c r="U78" s="37"/>
    </row>
    <row r="79" s="67" customFormat="true" ht="15.75" hidden="false" customHeight="true" outlineLevel="0" collapsed="false">
      <c r="A79" s="38"/>
      <c r="C79" s="50" t="s">
        <v>15</v>
      </c>
      <c r="D79" s="51" t="s">
        <v>16</v>
      </c>
      <c r="E79" s="51" t="s">
        <v>17</v>
      </c>
      <c r="F79" s="52" t="s">
        <v>18</v>
      </c>
      <c r="G79" s="53" t="s">
        <v>19</v>
      </c>
      <c r="H79" s="54" t="s">
        <v>20</v>
      </c>
      <c r="I79" s="55" t="s">
        <v>21</v>
      </c>
      <c r="J79" s="56" t="s">
        <v>22</v>
      </c>
      <c r="K79" s="57" t="s">
        <v>23</v>
      </c>
      <c r="L79" s="37"/>
      <c r="M79" s="37"/>
      <c r="N79" s="37"/>
      <c r="O79" s="37"/>
      <c r="P79" s="37"/>
      <c r="Q79" s="37"/>
      <c r="R79" s="37"/>
      <c r="S79" s="37"/>
      <c r="T79" s="37"/>
      <c r="U79" s="37"/>
    </row>
    <row r="80" s="67" customFormat="true" ht="15.75" hidden="true" customHeight="true" outlineLevel="0" collapsed="false">
      <c r="A80" s="38"/>
      <c r="C80" s="59" t="s">
        <v>92</v>
      </c>
      <c r="D80" s="94"/>
      <c r="E80" s="94" t="s">
        <v>26</v>
      </c>
      <c r="F80" s="47"/>
      <c r="G80" s="107" t="n">
        <v>12.79</v>
      </c>
      <c r="H80" s="49" t="n">
        <f aca="false">F80*G80</f>
        <v>0</v>
      </c>
      <c r="I80" s="108"/>
      <c r="J80" s="109" t="n">
        <v>44.3</v>
      </c>
      <c r="K80" s="110" t="n">
        <f aca="false">F80*J80</f>
        <v>0</v>
      </c>
      <c r="L80" s="37"/>
      <c r="M80" s="37"/>
      <c r="N80" s="37"/>
      <c r="O80" s="37"/>
      <c r="P80" s="37"/>
      <c r="Q80" s="37"/>
      <c r="R80" s="37"/>
      <c r="S80" s="37"/>
      <c r="T80" s="37"/>
      <c r="U80" s="37"/>
    </row>
    <row r="81" s="67" customFormat="true" ht="15.75" hidden="true" customHeight="true" outlineLevel="0" collapsed="false">
      <c r="A81" s="38"/>
      <c r="C81" s="59" t="s">
        <v>93</v>
      </c>
      <c r="D81" s="94"/>
      <c r="E81" s="94" t="s">
        <v>26</v>
      </c>
      <c r="F81" s="47"/>
      <c r="G81" s="107" t="n">
        <v>15.57</v>
      </c>
      <c r="H81" s="49" t="n">
        <f aca="false">F81*G81</f>
        <v>0</v>
      </c>
      <c r="I81" s="108"/>
      <c r="J81" s="109" t="n">
        <v>44.3</v>
      </c>
      <c r="K81" s="110" t="n">
        <f aca="false">F81*J81</f>
        <v>0</v>
      </c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="67" customFormat="true" ht="15.75" hidden="true" customHeight="true" outlineLevel="0" collapsed="false">
      <c r="A82" s="38"/>
      <c r="C82" s="59" t="s">
        <v>94</v>
      </c>
      <c r="D82" s="94"/>
      <c r="E82" s="94" t="s">
        <v>26</v>
      </c>
      <c r="F82" s="47"/>
      <c r="G82" s="107" t="n">
        <v>22.29</v>
      </c>
      <c r="H82" s="49" t="n">
        <f aca="false">F82*G82</f>
        <v>0</v>
      </c>
      <c r="I82" s="108"/>
      <c r="J82" s="109" t="n">
        <v>44.3</v>
      </c>
      <c r="K82" s="110" t="n">
        <f aca="false">F82*J82</f>
        <v>0</v>
      </c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="67" customFormat="true" ht="15.75" hidden="true" customHeight="true" outlineLevel="0" collapsed="false">
      <c r="A83" s="38"/>
      <c r="C83" s="59" t="s">
        <v>95</v>
      </c>
      <c r="D83" s="94"/>
      <c r="E83" s="94" t="s">
        <v>26</v>
      </c>
      <c r="F83" s="47"/>
      <c r="G83" s="73" t="n">
        <v>26.32</v>
      </c>
      <c r="H83" s="49" t="n">
        <f aca="false">F83*G83</f>
        <v>0</v>
      </c>
      <c r="I83" s="108"/>
      <c r="J83" s="109" t="n">
        <v>44</v>
      </c>
      <c r="K83" s="110" t="n">
        <f aca="false">F83*J83</f>
        <v>0</v>
      </c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="67" customFormat="true" ht="15.75" hidden="true" customHeight="true" outlineLevel="0" collapsed="false">
      <c r="A84" s="38"/>
      <c r="C84" s="59" t="s">
        <v>96</v>
      </c>
      <c r="D84" s="94"/>
      <c r="E84" s="94" t="s">
        <v>26</v>
      </c>
      <c r="F84" s="47"/>
      <c r="G84" s="107" t="n">
        <v>36.85</v>
      </c>
      <c r="H84" s="49" t="n">
        <f aca="false">F84*G84</f>
        <v>0</v>
      </c>
      <c r="I84" s="108"/>
      <c r="J84" s="109" t="n">
        <v>44.3</v>
      </c>
      <c r="K84" s="110" t="n">
        <f aca="false">F84*J84</f>
        <v>0</v>
      </c>
      <c r="L84" s="37"/>
      <c r="M84" s="37"/>
      <c r="N84" s="37"/>
      <c r="O84" s="37"/>
      <c r="P84" s="37"/>
      <c r="Q84" s="37"/>
      <c r="R84" s="37"/>
      <c r="S84" s="37"/>
      <c r="T84" s="37"/>
      <c r="U84" s="37"/>
    </row>
    <row r="85" s="67" customFormat="true" ht="15.75" hidden="true" customHeight="true" outlineLevel="0" collapsed="false">
      <c r="A85" s="38"/>
      <c r="C85" s="59" t="s">
        <v>97</v>
      </c>
      <c r="D85" s="94"/>
      <c r="E85" s="94" t="s">
        <v>26</v>
      </c>
      <c r="F85" s="47"/>
      <c r="G85" s="107" t="n">
        <v>41.44</v>
      </c>
      <c r="H85" s="49" t="n">
        <f aca="false">F85*G85</f>
        <v>0</v>
      </c>
      <c r="I85" s="108"/>
      <c r="J85" s="109" t="n">
        <v>44.3</v>
      </c>
      <c r="K85" s="110" t="n">
        <f aca="false">F85*J85</f>
        <v>0</v>
      </c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="67" customFormat="true" ht="15.75" hidden="true" customHeight="true" outlineLevel="0" collapsed="false">
      <c r="A86" s="38"/>
      <c r="C86" s="59" t="s">
        <v>98</v>
      </c>
      <c r="D86" s="94"/>
      <c r="E86" s="94" t="s">
        <v>26</v>
      </c>
      <c r="F86" s="47"/>
      <c r="G86" s="107" t="n">
        <v>80.48</v>
      </c>
      <c r="H86" s="49" t="n">
        <f aca="false">F86*G86</f>
        <v>0</v>
      </c>
      <c r="I86" s="108"/>
      <c r="J86" s="109" t="n">
        <v>44.3</v>
      </c>
      <c r="K86" s="110" t="n">
        <f aca="false">F86*J86</f>
        <v>0</v>
      </c>
      <c r="L86" s="37"/>
      <c r="M86" s="37"/>
      <c r="N86" s="37"/>
      <c r="O86" s="37"/>
      <c r="P86" s="37"/>
      <c r="Q86" s="37"/>
      <c r="R86" s="37"/>
      <c r="S86" s="37"/>
      <c r="T86" s="37"/>
      <c r="U86" s="37"/>
    </row>
    <row r="87" s="67" customFormat="true" ht="15.75" hidden="true" customHeight="true" outlineLevel="0" collapsed="false">
      <c r="A87" s="38"/>
      <c r="C87" s="59" t="s">
        <v>99</v>
      </c>
      <c r="D87" s="94"/>
      <c r="E87" s="94" t="s">
        <v>26</v>
      </c>
      <c r="F87" s="47"/>
      <c r="G87" s="107" t="n">
        <v>92.3</v>
      </c>
      <c r="H87" s="49" t="n">
        <f aca="false">F87*G87</f>
        <v>0</v>
      </c>
      <c r="I87" s="108"/>
      <c r="J87" s="109" t="n">
        <v>44.3</v>
      </c>
      <c r="K87" s="110" t="n">
        <f aca="false">F87*J87</f>
        <v>0</v>
      </c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="67" customFormat="true" ht="15.75" hidden="true" customHeight="true" outlineLevel="0" collapsed="false">
      <c r="A88" s="38"/>
      <c r="C88" s="59" t="s">
        <v>100</v>
      </c>
      <c r="D88" s="94"/>
      <c r="E88" s="94" t="s">
        <v>26</v>
      </c>
      <c r="F88" s="47"/>
      <c r="G88" s="107" t="n">
        <v>194.08</v>
      </c>
      <c r="H88" s="49" t="n">
        <f aca="false">F88*G88</f>
        <v>0</v>
      </c>
      <c r="I88" s="108"/>
      <c r="J88" s="109" t="n">
        <v>44.3</v>
      </c>
      <c r="K88" s="110" t="n">
        <f aca="false">F88*J88</f>
        <v>0</v>
      </c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="67" customFormat="true" ht="15.75" hidden="true" customHeight="true" outlineLevel="0" collapsed="false">
      <c r="A89" s="38"/>
      <c r="C89" s="59" t="s">
        <v>101</v>
      </c>
      <c r="D89" s="94"/>
      <c r="E89" s="94" t="s">
        <v>26</v>
      </c>
      <c r="F89" s="47"/>
      <c r="G89" s="107" t="n">
        <v>27.67</v>
      </c>
      <c r="H89" s="49" t="n">
        <f aca="false">F89*G89</f>
        <v>0</v>
      </c>
      <c r="I89" s="108"/>
      <c r="J89" s="109" t="n">
        <v>44.3</v>
      </c>
      <c r="K89" s="110" t="n">
        <f aca="false">F89*J89</f>
        <v>0</v>
      </c>
      <c r="L89" s="37"/>
      <c r="M89" s="37"/>
      <c r="N89" s="37"/>
      <c r="O89" s="37"/>
      <c r="P89" s="37"/>
      <c r="Q89" s="37"/>
      <c r="R89" s="37"/>
      <c r="S89" s="37"/>
      <c r="T89" s="37"/>
      <c r="U89" s="37"/>
    </row>
    <row r="90" s="67" customFormat="true" ht="15.75" hidden="true" customHeight="true" outlineLevel="0" collapsed="false">
      <c r="A90" s="38"/>
      <c r="C90" s="59" t="s">
        <v>102</v>
      </c>
      <c r="D90" s="94"/>
      <c r="E90" s="94" t="s">
        <v>26</v>
      </c>
      <c r="F90" s="47"/>
      <c r="G90" s="107" t="n">
        <v>27.78</v>
      </c>
      <c r="H90" s="49" t="n">
        <f aca="false">F90*G90</f>
        <v>0</v>
      </c>
      <c r="I90" s="108"/>
      <c r="J90" s="109" t="n">
        <v>44.3</v>
      </c>
      <c r="K90" s="110" t="n">
        <f aca="false">F90*J90</f>
        <v>0</v>
      </c>
      <c r="L90" s="37"/>
      <c r="M90" s="37"/>
      <c r="N90" s="37"/>
      <c r="O90" s="37"/>
      <c r="P90" s="37"/>
      <c r="Q90" s="37"/>
      <c r="R90" s="37"/>
      <c r="S90" s="37"/>
      <c r="T90" s="37"/>
      <c r="U90" s="37"/>
    </row>
    <row r="91" s="67" customFormat="true" ht="15.75" hidden="true" customHeight="true" outlineLevel="0" collapsed="false">
      <c r="A91" s="38"/>
      <c r="C91" s="59" t="s">
        <v>103</v>
      </c>
      <c r="D91" s="94"/>
      <c r="E91" s="94" t="s">
        <v>26</v>
      </c>
      <c r="F91" s="47"/>
      <c r="G91" s="107" t="n">
        <v>28.31</v>
      </c>
      <c r="H91" s="49" t="n">
        <f aca="false">F91*G91</f>
        <v>0</v>
      </c>
      <c r="I91" s="108"/>
      <c r="J91" s="109" t="n">
        <v>44.3</v>
      </c>
      <c r="K91" s="110" t="n">
        <f aca="false">F91*J91</f>
        <v>0</v>
      </c>
      <c r="L91" s="37"/>
      <c r="M91" s="37"/>
      <c r="N91" s="37"/>
      <c r="O91" s="37"/>
      <c r="P91" s="37"/>
      <c r="Q91" s="37"/>
      <c r="R91" s="37"/>
      <c r="S91" s="37"/>
      <c r="T91" s="37"/>
      <c r="U91" s="37"/>
    </row>
    <row r="92" customFormat="false" ht="15.75" hidden="true" customHeight="true" outlineLevel="0" collapsed="false">
      <c r="A92" s="38"/>
      <c r="B92" s="71"/>
      <c r="C92" s="59" t="s">
        <v>104</v>
      </c>
      <c r="D92" s="94"/>
      <c r="E92" s="94" t="s">
        <v>26</v>
      </c>
      <c r="F92" s="47"/>
      <c r="G92" s="107" t="n">
        <v>40.29</v>
      </c>
      <c r="H92" s="49" t="n">
        <f aca="false">F92*G92</f>
        <v>0</v>
      </c>
      <c r="I92" s="108"/>
      <c r="J92" s="109" t="n">
        <v>44.3</v>
      </c>
      <c r="K92" s="110" t="n">
        <f aca="false">F92*J92</f>
        <v>0</v>
      </c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customFormat="false" ht="15.75" hidden="true" customHeight="true" outlineLevel="0" collapsed="false">
      <c r="A93" s="38"/>
      <c r="B93" s="71"/>
      <c r="C93" s="59" t="s">
        <v>105</v>
      </c>
      <c r="D93" s="94"/>
      <c r="E93" s="94" t="s">
        <v>26</v>
      </c>
      <c r="F93" s="47" t="n">
        <v>3500</v>
      </c>
      <c r="G93" s="107" t="n">
        <v>6.57</v>
      </c>
      <c r="H93" s="49" t="n">
        <f aca="false">F93*G93</f>
        <v>22995</v>
      </c>
      <c r="I93" s="108"/>
      <c r="J93" s="109" t="n">
        <v>17</v>
      </c>
      <c r="K93" s="110" t="n">
        <f aca="false">F93*J93</f>
        <v>59500</v>
      </c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71"/>
      <c r="W93" s="71"/>
      <c r="X93" s="71"/>
      <c r="Y93" s="71"/>
      <c r="Z93" s="71"/>
      <c r="AA93" s="71"/>
    </row>
    <row r="94" customFormat="false" ht="15.75" hidden="true" customHeight="true" outlineLevel="0" collapsed="false">
      <c r="A94" s="38"/>
      <c r="B94" s="71"/>
      <c r="C94" s="59" t="s">
        <v>106</v>
      </c>
      <c r="D94" s="94"/>
      <c r="E94" s="94" t="s">
        <v>26</v>
      </c>
      <c r="F94" s="47"/>
      <c r="G94" s="73" t="n">
        <v>8.62</v>
      </c>
      <c r="H94" s="49" t="n">
        <f aca="false">F94*G94</f>
        <v>0</v>
      </c>
      <c r="I94" s="108"/>
      <c r="J94" s="109" t="n">
        <v>17</v>
      </c>
      <c r="K94" s="110" t="n">
        <f aca="false">F94*J94</f>
        <v>0</v>
      </c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71"/>
      <c r="W94" s="71"/>
      <c r="X94" s="71"/>
      <c r="Y94" s="71"/>
      <c r="Z94" s="71"/>
      <c r="AA94" s="71"/>
    </row>
    <row r="95" customFormat="false" ht="15.75" hidden="true" customHeight="true" outlineLevel="0" collapsed="false">
      <c r="A95" s="38"/>
      <c r="B95" s="71"/>
      <c r="C95" s="59" t="s">
        <v>107</v>
      </c>
      <c r="D95" s="94"/>
      <c r="E95" s="94" t="s">
        <v>26</v>
      </c>
      <c r="F95" s="47"/>
      <c r="G95" s="107" t="n">
        <v>12.98</v>
      </c>
      <c r="H95" s="49" t="n">
        <f aca="false">F95*G95</f>
        <v>0</v>
      </c>
      <c r="I95" s="108"/>
      <c r="J95" s="109" t="n">
        <v>44.3</v>
      </c>
      <c r="K95" s="110" t="n">
        <f aca="false">F95*J95</f>
        <v>0</v>
      </c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customFormat="false" ht="15.75" hidden="false" customHeight="true" outlineLevel="0" collapsed="false">
      <c r="A96" s="38"/>
      <c r="B96" s="71"/>
      <c r="C96" s="59" t="s">
        <v>108</v>
      </c>
      <c r="D96" s="94"/>
      <c r="E96" s="94" t="s">
        <v>26</v>
      </c>
      <c r="F96" s="47" t="n">
        <f aca="false">F55/3</f>
        <v>1147.31666666667</v>
      </c>
      <c r="G96" s="48"/>
      <c r="H96" s="49"/>
      <c r="I96" s="108"/>
      <c r="J96" s="109"/>
      <c r="K96" s="110"/>
      <c r="L96" s="37"/>
      <c r="M96" s="37"/>
      <c r="N96" s="37"/>
      <c r="O96" s="37"/>
      <c r="P96" s="37"/>
      <c r="Q96" s="37"/>
      <c r="R96" s="37"/>
      <c r="S96" s="37"/>
      <c r="T96" s="37"/>
      <c r="U96" s="37"/>
    </row>
    <row r="97" customFormat="false" ht="15.75" hidden="true" customHeight="true" outlineLevel="0" collapsed="false">
      <c r="A97" s="38"/>
      <c r="B97" s="37"/>
      <c r="C97" s="59" t="s">
        <v>109</v>
      </c>
      <c r="D97" s="94"/>
      <c r="E97" s="94" t="s">
        <v>26</v>
      </c>
      <c r="F97" s="47"/>
      <c r="G97" s="107" t="n">
        <v>30.88</v>
      </c>
      <c r="H97" s="49" t="n">
        <f aca="false">F97*G97</f>
        <v>0</v>
      </c>
      <c r="I97" s="108"/>
      <c r="J97" s="109" t="n">
        <v>44.3</v>
      </c>
      <c r="K97" s="110" t="n">
        <f aca="false">F97*J97</f>
        <v>0</v>
      </c>
      <c r="L97" s="37"/>
      <c r="M97" s="37"/>
      <c r="N97" s="37"/>
      <c r="O97" s="37"/>
      <c r="P97" s="37"/>
      <c r="Q97" s="37"/>
      <c r="R97" s="37"/>
      <c r="S97" s="37"/>
      <c r="T97" s="37"/>
      <c r="U97" s="37"/>
    </row>
    <row r="98" customFormat="false" ht="15.75" hidden="true" customHeight="true" outlineLevel="0" collapsed="false">
      <c r="A98" s="81"/>
      <c r="B98" s="111"/>
      <c r="C98" s="59" t="s">
        <v>110</v>
      </c>
      <c r="D98" s="94"/>
      <c r="E98" s="94" t="s">
        <v>26</v>
      </c>
      <c r="F98" s="47"/>
      <c r="G98" s="107" t="n">
        <v>52.79</v>
      </c>
      <c r="H98" s="49" t="n">
        <f aca="false">F98*G98</f>
        <v>0</v>
      </c>
      <c r="I98" s="108"/>
      <c r="J98" s="109" t="n">
        <v>44.3</v>
      </c>
      <c r="K98" s="110" t="n">
        <f aca="false">F98*J98</f>
        <v>0</v>
      </c>
      <c r="L98" s="37"/>
      <c r="M98" s="37"/>
      <c r="N98" s="37"/>
      <c r="O98" s="37"/>
      <c r="P98" s="37"/>
      <c r="Q98" s="37"/>
      <c r="R98" s="37"/>
      <c r="S98" s="37"/>
      <c r="T98" s="37"/>
      <c r="U98" s="37"/>
    </row>
    <row r="99" customFormat="false" ht="15.75" hidden="true" customHeight="true" outlineLevel="0" collapsed="false">
      <c r="A99" s="81"/>
      <c r="B99" s="91"/>
      <c r="C99" s="59"/>
      <c r="D99" s="94"/>
      <c r="E99" s="94"/>
      <c r="F99" s="47"/>
      <c r="G99" s="48"/>
      <c r="H99" s="49" t="n">
        <f aca="false">F99*G99</f>
        <v>0</v>
      </c>
      <c r="I99" s="108"/>
      <c r="J99" s="109"/>
      <c r="K99" s="110" t="n">
        <f aca="false">F99*J99</f>
        <v>0</v>
      </c>
      <c r="L99" s="37"/>
      <c r="M99" s="37"/>
      <c r="N99" s="37"/>
      <c r="O99" s="37"/>
      <c r="P99" s="37"/>
      <c r="Q99" s="37"/>
      <c r="R99" s="37"/>
      <c r="S99" s="37"/>
      <c r="T99" s="37"/>
      <c r="U99" s="37"/>
    </row>
    <row r="100" customFormat="false" ht="15.75" hidden="false" customHeight="true" outlineLevel="0" collapsed="false">
      <c r="A100" s="38"/>
      <c r="C100" s="112" t="s">
        <v>111</v>
      </c>
      <c r="D100" s="112"/>
      <c r="E100" s="112" t="s">
        <v>26</v>
      </c>
      <c r="F100" s="113" t="n">
        <f aca="false">7.96*1.15</f>
        <v>9.154</v>
      </c>
      <c r="G100" s="48"/>
      <c r="H100" s="49"/>
      <c r="I100" s="108"/>
      <c r="J100" s="114"/>
      <c r="K100" s="110"/>
      <c r="L100" s="37"/>
      <c r="M100" s="37"/>
      <c r="N100" s="37"/>
      <c r="O100" s="37"/>
      <c r="P100" s="37"/>
      <c r="Q100" s="37"/>
      <c r="R100" s="37"/>
      <c r="S100" s="37"/>
      <c r="T100" s="37"/>
      <c r="U100" s="37"/>
    </row>
    <row r="101" s="67" customFormat="true" ht="15.75" hidden="false" customHeight="true" outlineLevel="0" collapsed="false">
      <c r="A101" s="38"/>
      <c r="C101" s="112" t="s">
        <v>112</v>
      </c>
      <c r="D101" s="112"/>
      <c r="E101" s="112" t="s">
        <v>26</v>
      </c>
      <c r="F101" s="113" t="n">
        <f aca="false">155*1.15</f>
        <v>178.25</v>
      </c>
      <c r="G101" s="48"/>
      <c r="H101" s="49"/>
      <c r="I101" s="108"/>
      <c r="J101" s="114"/>
      <c r="K101" s="110"/>
      <c r="L101" s="37"/>
      <c r="M101" s="37"/>
      <c r="N101" s="37"/>
      <c r="O101" s="37"/>
      <c r="P101" s="37"/>
      <c r="Q101" s="37"/>
      <c r="R101" s="37"/>
      <c r="S101" s="37"/>
      <c r="T101" s="37"/>
      <c r="U101" s="37"/>
    </row>
    <row r="102" s="67" customFormat="true" ht="15.75" hidden="false" customHeight="true" outlineLevel="0" collapsed="false">
      <c r="A102" s="38"/>
      <c r="C102" s="112" t="s">
        <v>113</v>
      </c>
      <c r="D102" s="112"/>
      <c r="E102" s="112" t="s">
        <v>114</v>
      </c>
      <c r="F102" s="113" t="n">
        <v>1</v>
      </c>
      <c r="G102" s="48"/>
      <c r="H102" s="49"/>
      <c r="I102" s="108"/>
      <c r="J102" s="114"/>
      <c r="K102" s="110"/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="67" customFormat="true" ht="15.75" hidden="false" customHeight="true" outlineLevel="0" collapsed="false">
      <c r="A103" s="38"/>
      <c r="C103" s="112"/>
      <c r="D103" s="112"/>
      <c r="E103" s="112"/>
      <c r="F103" s="113"/>
      <c r="G103" s="48"/>
      <c r="H103" s="49"/>
      <c r="I103" s="108"/>
      <c r="J103" s="114"/>
      <c r="K103" s="110"/>
      <c r="L103" s="37"/>
      <c r="M103" s="37"/>
      <c r="N103" s="37"/>
      <c r="O103" s="37"/>
      <c r="P103" s="37"/>
      <c r="Q103" s="37"/>
      <c r="R103" s="37"/>
      <c r="S103" s="37"/>
      <c r="T103" s="37"/>
      <c r="U103" s="37"/>
    </row>
    <row r="104" s="67" customFormat="true" ht="15.75" hidden="false" customHeight="true" outlineLevel="0" collapsed="false">
      <c r="A104" s="38"/>
      <c r="C104" s="50" t="s">
        <v>89</v>
      </c>
      <c r="D104" s="21"/>
      <c r="E104" s="21" t="s">
        <v>90</v>
      </c>
      <c r="F104" s="115" t="n">
        <v>1</v>
      </c>
      <c r="G104" s="69"/>
      <c r="H104" s="95"/>
      <c r="I104" s="96"/>
      <c r="J104" s="116"/>
      <c r="K104" s="97"/>
      <c r="L104" s="37"/>
      <c r="M104" s="37"/>
      <c r="N104" s="37"/>
      <c r="O104" s="37"/>
      <c r="P104" s="37"/>
      <c r="Q104" s="37"/>
      <c r="R104" s="37"/>
      <c r="S104" s="37"/>
      <c r="T104" s="37"/>
      <c r="U104" s="37"/>
    </row>
    <row r="105" s="67" customFormat="true" ht="15.75" hidden="false" customHeight="true" outlineLevel="0" collapsed="false">
      <c r="A105" s="38"/>
      <c r="C105" s="50"/>
      <c r="D105" s="21"/>
      <c r="E105" s="21"/>
      <c r="F105" s="115"/>
      <c r="G105" s="69"/>
      <c r="H105" s="98"/>
      <c r="I105" s="96"/>
      <c r="J105" s="116"/>
      <c r="K105" s="97"/>
      <c r="L105" s="37"/>
      <c r="M105" s="37"/>
      <c r="N105" s="37"/>
      <c r="O105" s="37"/>
      <c r="P105" s="37"/>
      <c r="Q105" s="37"/>
      <c r="R105" s="37"/>
      <c r="S105" s="37"/>
      <c r="T105" s="37"/>
      <c r="U105" s="37"/>
    </row>
    <row r="106" s="67" customFormat="true" ht="15.75" hidden="false" customHeight="true" outlineLevel="0" collapsed="false">
      <c r="A106" s="117"/>
      <c r="B106" s="118"/>
      <c r="C106" s="100" t="s">
        <v>115</v>
      </c>
      <c r="D106" s="119"/>
      <c r="E106" s="119"/>
      <c r="F106" s="120"/>
      <c r="G106" s="121"/>
      <c r="H106" s="95"/>
      <c r="I106" s="122"/>
      <c r="J106" s="105"/>
      <c r="K106" s="106"/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="67" customFormat="true" ht="15.75" hidden="false" customHeight="true" outlineLevel="0" collapsed="false">
      <c r="A107" s="123"/>
      <c r="B107" s="37"/>
      <c r="C107" s="50" t="s">
        <v>15</v>
      </c>
      <c r="D107" s="51" t="s">
        <v>16</v>
      </c>
      <c r="E107" s="51" t="s">
        <v>17</v>
      </c>
      <c r="F107" s="52" t="s">
        <v>18</v>
      </c>
      <c r="G107" s="53" t="s">
        <v>19</v>
      </c>
      <c r="H107" s="54" t="s">
        <v>20</v>
      </c>
      <c r="I107" s="55" t="s">
        <v>21</v>
      </c>
      <c r="J107" s="56" t="s">
        <v>22</v>
      </c>
      <c r="K107" s="57" t="s">
        <v>23</v>
      </c>
      <c r="L107" s="37" t="s">
        <v>24</v>
      </c>
      <c r="M107" s="37"/>
      <c r="N107" s="37"/>
      <c r="O107" s="37"/>
      <c r="P107" s="37"/>
      <c r="Q107" s="37"/>
      <c r="R107" s="37"/>
      <c r="S107" s="37"/>
      <c r="T107" s="37"/>
      <c r="U107" s="37"/>
    </row>
    <row r="108" s="67" customFormat="true" ht="15.75" hidden="true" customHeight="true" outlineLevel="0" collapsed="false">
      <c r="A108" s="123"/>
      <c r="B108" s="37"/>
      <c r="C108" s="94" t="s">
        <v>116</v>
      </c>
      <c r="D108" s="21"/>
      <c r="E108" s="21"/>
      <c r="F108" s="21"/>
      <c r="G108" s="124" t="n">
        <v>26.95</v>
      </c>
      <c r="H108" s="125" t="n">
        <f aca="false">F108*G108</f>
        <v>0</v>
      </c>
      <c r="I108" s="126"/>
      <c r="J108" s="21" t="n">
        <v>81.7</v>
      </c>
      <c r="K108" s="127" t="n">
        <f aca="false">F108*J108</f>
        <v>0</v>
      </c>
      <c r="L108" s="21"/>
      <c r="M108" s="37"/>
      <c r="N108" s="37"/>
      <c r="O108" s="37"/>
      <c r="P108" s="37"/>
      <c r="Q108" s="37"/>
      <c r="R108" s="37"/>
      <c r="S108" s="37"/>
      <c r="T108" s="37"/>
      <c r="U108" s="37"/>
    </row>
    <row r="109" s="67" customFormat="true" ht="15.75" hidden="true" customHeight="true" outlineLevel="0" collapsed="false">
      <c r="A109" s="123"/>
      <c r="B109" s="37"/>
      <c r="C109" s="128" t="s">
        <v>117</v>
      </c>
      <c r="D109" s="129"/>
      <c r="E109" s="129"/>
      <c r="F109" s="129"/>
      <c r="G109" s="124" t="n">
        <v>66.28</v>
      </c>
      <c r="H109" s="125" t="n">
        <f aca="false">F109*G109</f>
        <v>0</v>
      </c>
      <c r="I109" s="126"/>
      <c r="J109" s="21" t="n">
        <v>82.1</v>
      </c>
      <c r="K109" s="127" t="n">
        <f aca="false">F109*J109</f>
        <v>0</v>
      </c>
      <c r="L109" s="21"/>
      <c r="M109" s="37"/>
      <c r="N109" s="37"/>
      <c r="O109" s="37"/>
      <c r="P109" s="37"/>
      <c r="Q109" s="37"/>
      <c r="R109" s="37"/>
      <c r="S109" s="37"/>
      <c r="T109" s="37"/>
      <c r="U109" s="37"/>
    </row>
    <row r="110" customFormat="false" ht="15.75" hidden="true" customHeight="true" outlineLevel="0" collapsed="false">
      <c r="A110" s="123"/>
      <c r="B110" s="37"/>
      <c r="C110" s="128" t="s">
        <v>118</v>
      </c>
      <c r="D110" s="129"/>
      <c r="E110" s="129"/>
      <c r="F110" s="129"/>
      <c r="G110" s="130" t="n">
        <v>11.9</v>
      </c>
      <c r="H110" s="125" t="n">
        <f aca="false">F110*G110</f>
        <v>0</v>
      </c>
      <c r="I110" s="126"/>
      <c r="J110" s="21" t="n">
        <v>43.2</v>
      </c>
      <c r="K110" s="127" t="n">
        <f aca="false">F110*J110</f>
        <v>0</v>
      </c>
      <c r="L110" s="21"/>
      <c r="M110" s="37"/>
      <c r="N110" s="37"/>
      <c r="O110" s="37"/>
      <c r="P110" s="37"/>
      <c r="Q110" s="37"/>
      <c r="R110" s="37"/>
      <c r="S110" s="37"/>
      <c r="T110" s="37"/>
      <c r="U110" s="37"/>
    </row>
    <row r="111" customFormat="false" ht="15.75" hidden="true" customHeight="true" outlineLevel="0" collapsed="false">
      <c r="A111" s="38"/>
      <c r="C111" s="128" t="s">
        <v>119</v>
      </c>
      <c r="D111" s="129"/>
      <c r="E111" s="129"/>
      <c r="F111" s="129"/>
      <c r="G111" s="124" t="n">
        <v>23.66</v>
      </c>
      <c r="H111" s="125" t="n">
        <f aca="false">F111*G111</f>
        <v>0</v>
      </c>
      <c r="I111" s="126"/>
      <c r="J111" s="21" t="n">
        <v>35.4</v>
      </c>
      <c r="K111" s="127" t="n">
        <f aca="false">F111*J111</f>
        <v>0</v>
      </c>
      <c r="L111" s="21"/>
      <c r="M111" s="37"/>
      <c r="N111" s="37"/>
      <c r="O111" s="37"/>
      <c r="P111" s="37"/>
      <c r="Q111" s="37"/>
      <c r="R111" s="37"/>
      <c r="S111" s="37"/>
      <c r="T111" s="37"/>
      <c r="U111" s="37"/>
    </row>
    <row r="112" customFormat="false" ht="15.75" hidden="false" customHeight="true" outlineLevel="0" collapsed="false">
      <c r="A112" s="81"/>
      <c r="B112" s="112"/>
      <c r="C112" s="128" t="s">
        <v>120</v>
      </c>
      <c r="D112" s="129"/>
      <c r="E112" s="129"/>
      <c r="F112" s="129" t="n">
        <v>47</v>
      </c>
      <c r="G112" s="48"/>
      <c r="H112" s="125"/>
      <c r="I112" s="126"/>
      <c r="J112" s="21"/>
      <c r="K112" s="127"/>
      <c r="L112" s="21"/>
      <c r="M112" s="37"/>
      <c r="N112" s="37"/>
      <c r="O112" s="37"/>
      <c r="P112" s="37"/>
      <c r="Q112" s="37"/>
      <c r="R112" s="37"/>
      <c r="S112" s="37"/>
      <c r="T112" s="37"/>
      <c r="U112" s="37"/>
    </row>
    <row r="113" customFormat="false" ht="15.75" hidden="true" customHeight="true" outlineLevel="0" collapsed="false">
      <c r="A113" s="81"/>
      <c r="B113" s="91"/>
      <c r="C113" s="128" t="s">
        <v>121</v>
      </c>
      <c r="D113" s="129"/>
      <c r="E113" s="129"/>
      <c r="F113" s="129"/>
      <c r="G113" s="124" t="n">
        <v>104.86</v>
      </c>
      <c r="H113" s="125" t="n">
        <f aca="false">F113*G113</f>
        <v>0</v>
      </c>
      <c r="I113" s="126"/>
      <c r="J113" s="21" t="n">
        <v>82.1</v>
      </c>
      <c r="K113" s="127" t="n">
        <f aca="false">F113*J113</f>
        <v>0</v>
      </c>
      <c r="L113" s="21"/>
      <c r="M113" s="37"/>
      <c r="N113" s="37"/>
      <c r="O113" s="37"/>
      <c r="P113" s="37"/>
      <c r="Q113" s="37"/>
      <c r="R113" s="37"/>
      <c r="S113" s="37"/>
      <c r="T113" s="37"/>
      <c r="U113" s="37"/>
    </row>
    <row r="114" customFormat="false" ht="15.75" hidden="true" customHeight="true" outlineLevel="0" collapsed="false">
      <c r="A114" s="38"/>
      <c r="C114" s="131" t="s">
        <v>122</v>
      </c>
      <c r="D114" s="132"/>
      <c r="E114" s="132" t="s">
        <v>90</v>
      </c>
      <c r="F114" s="132"/>
      <c r="G114" s="133" t="n">
        <v>3500</v>
      </c>
      <c r="H114" s="125" t="n">
        <f aca="false">F114*G114</f>
        <v>0</v>
      </c>
      <c r="I114" s="134"/>
      <c r="J114" s="132" t="n">
        <v>250</v>
      </c>
      <c r="K114" s="127" t="n">
        <f aca="false">F114*J114</f>
        <v>0</v>
      </c>
      <c r="L114" s="135"/>
      <c r="M114" s="37"/>
      <c r="N114" s="37"/>
      <c r="O114" s="37"/>
      <c r="P114" s="37"/>
      <c r="Q114" s="37"/>
      <c r="R114" s="37"/>
      <c r="S114" s="37"/>
      <c r="T114" s="37"/>
      <c r="U114" s="37"/>
    </row>
    <row r="115" s="67" customFormat="true" ht="15.75" hidden="false" customHeight="true" outlineLevel="0" collapsed="false">
      <c r="A115" s="38"/>
      <c r="C115" s="131"/>
      <c r="D115" s="132"/>
      <c r="E115" s="132"/>
      <c r="F115" s="132"/>
      <c r="G115" s="133"/>
      <c r="H115" s="125"/>
      <c r="I115" s="134"/>
      <c r="J115" s="132"/>
      <c r="K115" s="127"/>
      <c r="L115" s="135"/>
      <c r="M115" s="37"/>
      <c r="N115" s="37"/>
      <c r="O115" s="37"/>
      <c r="P115" s="37"/>
      <c r="Q115" s="37"/>
      <c r="R115" s="37"/>
      <c r="S115" s="37"/>
      <c r="T115" s="37"/>
      <c r="U115" s="37"/>
    </row>
    <row r="116" customFormat="false" ht="15.75" hidden="false" customHeight="true" outlineLevel="0" collapsed="false">
      <c r="A116" s="38"/>
      <c r="C116" s="50" t="s">
        <v>89</v>
      </c>
      <c r="D116" s="94"/>
      <c r="E116" s="94" t="s">
        <v>90</v>
      </c>
      <c r="F116" s="47" t="n">
        <v>1</v>
      </c>
      <c r="G116" s="69"/>
      <c r="H116" s="95"/>
      <c r="I116" s="96"/>
      <c r="J116" s="116"/>
      <c r="K116" s="97"/>
      <c r="L116" s="37"/>
      <c r="M116" s="9"/>
      <c r="N116" s="9"/>
      <c r="O116" s="9"/>
      <c r="P116" s="9"/>
      <c r="Q116" s="9"/>
      <c r="R116" s="9"/>
      <c r="S116" s="9"/>
      <c r="T116" s="9"/>
      <c r="U116" s="9"/>
    </row>
    <row r="117" s="67" customFormat="true" ht="15.75" hidden="false" customHeight="true" outlineLevel="0" collapsed="false">
      <c r="A117" s="38"/>
      <c r="C117" s="94"/>
      <c r="D117" s="94"/>
      <c r="E117" s="94"/>
      <c r="F117" s="47"/>
      <c r="G117" s="69"/>
      <c r="H117" s="98"/>
      <c r="I117" s="43"/>
      <c r="J117" s="116"/>
      <c r="K117" s="136"/>
      <c r="L117" s="37"/>
      <c r="M117" s="9"/>
      <c r="N117" s="9"/>
      <c r="O117" s="9"/>
      <c r="P117" s="9"/>
      <c r="Q117" s="9"/>
      <c r="R117" s="9"/>
      <c r="S117" s="9"/>
      <c r="T117" s="9"/>
      <c r="U117" s="9"/>
    </row>
    <row r="118" s="67" customFormat="true" ht="15.75" hidden="false" customHeight="true" outlineLevel="0" collapsed="false">
      <c r="A118" s="123"/>
      <c r="B118" s="37"/>
      <c r="C118" s="100" t="s">
        <v>123</v>
      </c>
      <c r="D118" s="119"/>
      <c r="E118" s="119"/>
      <c r="F118" s="120"/>
      <c r="G118" s="121"/>
      <c r="H118" s="95"/>
      <c r="I118" s="122"/>
      <c r="J118" s="105"/>
      <c r="K118" s="9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</row>
    <row r="119" s="67" customFormat="true" ht="15.75" hidden="false" customHeight="true" outlineLevel="0" collapsed="false">
      <c r="A119" s="123"/>
      <c r="B119" s="37"/>
      <c r="C119" s="50" t="s">
        <v>15</v>
      </c>
      <c r="D119" s="51" t="s">
        <v>16</v>
      </c>
      <c r="E119" s="51" t="s">
        <v>17</v>
      </c>
      <c r="F119" s="52" t="s">
        <v>18</v>
      </c>
      <c r="G119" s="53" t="s">
        <v>19</v>
      </c>
      <c r="H119" s="54" t="s">
        <v>20</v>
      </c>
      <c r="I119" s="55" t="s">
        <v>21</v>
      </c>
      <c r="J119" s="56" t="s">
        <v>22</v>
      </c>
      <c r="K119" s="57" t="s">
        <v>23</v>
      </c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</row>
    <row r="120" customFormat="false" ht="15.75" hidden="true" customHeight="true" outlineLevel="0" collapsed="false">
      <c r="A120" s="123"/>
      <c r="B120" s="37"/>
      <c r="C120" s="59" t="s">
        <v>124</v>
      </c>
      <c r="D120" s="21"/>
      <c r="E120" s="21" t="s">
        <v>90</v>
      </c>
      <c r="F120" s="137"/>
      <c r="G120" s="138" t="n">
        <v>236.3</v>
      </c>
      <c r="H120" s="95" t="n">
        <f aca="false">F120*G120</f>
        <v>0</v>
      </c>
      <c r="I120" s="96"/>
      <c r="J120" s="44" t="n">
        <v>171</v>
      </c>
      <c r="K120" s="97" t="n">
        <f aca="false">F121*J120</f>
        <v>0</v>
      </c>
      <c r="L120" s="37"/>
      <c r="M120" s="116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</row>
    <row r="121" s="67" customFormat="true" ht="15.75" hidden="true" customHeight="true" outlineLevel="0" collapsed="false">
      <c r="A121" s="123"/>
      <c r="B121" s="37"/>
      <c r="C121" s="59" t="s">
        <v>125</v>
      </c>
      <c r="D121" s="21"/>
      <c r="E121" s="21" t="s">
        <v>90</v>
      </c>
      <c r="F121" s="137"/>
      <c r="G121" s="138" t="n">
        <v>287.3</v>
      </c>
      <c r="H121" s="95" t="n">
        <f aca="false">F121*G121</f>
        <v>0</v>
      </c>
      <c r="I121" s="96"/>
      <c r="J121" s="44" t="n">
        <v>205</v>
      </c>
      <c r="K121" s="97" t="n">
        <f aca="false">F120*J121</f>
        <v>0</v>
      </c>
      <c r="L121" s="37"/>
      <c r="M121" s="116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</row>
    <row r="122" s="67" customFormat="true" ht="15.75" hidden="false" customHeight="true" outlineLevel="0" collapsed="false">
      <c r="A122" s="123"/>
      <c r="B122" s="37"/>
      <c r="C122" s="139" t="s">
        <v>126</v>
      </c>
      <c r="D122" s="21"/>
      <c r="E122" s="21" t="s">
        <v>90</v>
      </c>
      <c r="F122" s="137" t="n">
        <v>17</v>
      </c>
      <c r="G122" s="138"/>
      <c r="H122" s="95"/>
      <c r="I122" s="96"/>
      <c r="J122" s="140"/>
      <c r="K122" s="97"/>
      <c r="L122" s="37"/>
      <c r="M122" s="116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</row>
    <row r="123" s="67" customFormat="true" ht="15.75" hidden="false" customHeight="true" outlineLevel="0" collapsed="false">
      <c r="A123" s="123"/>
      <c r="B123" s="37"/>
      <c r="C123" s="141" t="s">
        <v>127</v>
      </c>
      <c r="D123" s="129"/>
      <c r="E123" s="21" t="s">
        <v>90</v>
      </c>
      <c r="F123" s="137" t="n">
        <v>15</v>
      </c>
      <c r="G123" s="138"/>
      <c r="H123" s="95"/>
      <c r="I123" s="96"/>
      <c r="J123" s="114"/>
      <c r="K123" s="97"/>
      <c r="L123" s="37"/>
      <c r="M123" s="99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</row>
    <row r="124" s="67" customFormat="true" ht="15.75" hidden="true" customHeight="true" outlineLevel="0" collapsed="false">
      <c r="A124" s="123"/>
      <c r="B124" s="37"/>
      <c r="C124" s="139" t="s">
        <v>128</v>
      </c>
      <c r="D124" s="135"/>
      <c r="E124" s="135" t="s">
        <v>90</v>
      </c>
      <c r="F124" s="142"/>
      <c r="G124" s="143" t="n">
        <v>2499</v>
      </c>
      <c r="H124" s="144" t="n">
        <f aca="false">F124*G124</f>
        <v>0</v>
      </c>
      <c r="I124" s="145"/>
      <c r="J124" s="114" t="n">
        <v>396</v>
      </c>
      <c r="K124" s="97" t="n">
        <f aca="false">F124*J124</f>
        <v>0</v>
      </c>
      <c r="L124" s="37"/>
      <c r="M124" s="146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</row>
    <row r="125" s="67" customFormat="true" ht="15.75" hidden="false" customHeight="true" outlineLevel="0" collapsed="false">
      <c r="A125" s="123"/>
      <c r="B125" s="37"/>
      <c r="C125" s="147" t="s">
        <v>129</v>
      </c>
      <c r="D125" s="135"/>
      <c r="E125" s="135" t="s">
        <v>90</v>
      </c>
      <c r="F125" s="142" t="n">
        <v>17</v>
      </c>
      <c r="G125" s="143"/>
      <c r="H125" s="95"/>
      <c r="I125" s="145"/>
      <c r="J125" s="114"/>
      <c r="K125" s="97"/>
      <c r="L125" s="37"/>
      <c r="M125" s="146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</row>
    <row r="126" customFormat="false" ht="15.75" hidden="false" customHeight="true" outlineLevel="0" collapsed="false">
      <c r="A126" s="81"/>
      <c r="B126" s="111"/>
      <c r="C126" s="148" t="s">
        <v>130</v>
      </c>
      <c r="D126" s="135"/>
      <c r="E126" s="135" t="s">
        <v>90</v>
      </c>
      <c r="F126" s="143" t="n">
        <v>1</v>
      </c>
      <c r="G126" s="149"/>
      <c r="H126" s="95"/>
      <c r="I126" s="145"/>
      <c r="J126" s="114"/>
      <c r="K126" s="97"/>
      <c r="L126" s="37"/>
      <c r="M126" s="146"/>
      <c r="N126" s="37"/>
      <c r="O126" s="37"/>
      <c r="P126" s="37"/>
      <c r="Q126" s="37"/>
      <c r="R126" s="37"/>
      <c r="S126" s="37"/>
      <c r="T126" s="37"/>
      <c r="U126" s="37"/>
      <c r="V126" s="71"/>
      <c r="W126" s="71"/>
      <c r="X126" s="71"/>
      <c r="Y126" s="71"/>
      <c r="Z126" s="71"/>
      <c r="AA126" s="71"/>
    </row>
    <row r="127" s="67" customFormat="true" ht="15.75" hidden="false" customHeight="true" outlineLevel="0" collapsed="false">
      <c r="A127" s="81"/>
      <c r="B127" s="111"/>
      <c r="C127" s="148" t="s">
        <v>131</v>
      </c>
      <c r="D127" s="135"/>
      <c r="E127" s="135" t="s">
        <v>90</v>
      </c>
      <c r="F127" s="143" t="n">
        <v>1</v>
      </c>
      <c r="G127" s="149"/>
      <c r="H127" s="95"/>
      <c r="I127" s="145"/>
      <c r="J127" s="114"/>
      <c r="K127" s="97"/>
      <c r="L127" s="37"/>
      <c r="M127" s="146"/>
      <c r="N127" s="37"/>
      <c r="O127" s="37"/>
      <c r="P127" s="37"/>
      <c r="Q127" s="37"/>
      <c r="R127" s="37"/>
      <c r="S127" s="37"/>
      <c r="T127" s="37"/>
      <c r="U127" s="37"/>
      <c r="V127" s="71"/>
      <c r="W127" s="71"/>
      <c r="X127" s="71"/>
      <c r="Y127" s="71"/>
      <c r="Z127" s="71"/>
      <c r="AA127" s="71"/>
    </row>
    <row r="128" s="67" customFormat="true" ht="15.75" hidden="false" customHeight="true" outlineLevel="0" collapsed="false">
      <c r="A128" s="81"/>
      <c r="B128" s="111"/>
      <c r="C128" s="150" t="s">
        <v>132</v>
      </c>
      <c r="D128" s="151"/>
      <c r="E128" s="151" t="s">
        <v>90</v>
      </c>
      <c r="F128" s="152" t="n">
        <v>2</v>
      </c>
      <c r="G128" s="153"/>
      <c r="H128" s="95"/>
      <c r="I128" s="154"/>
      <c r="J128" s="154"/>
      <c r="K128" s="97"/>
      <c r="L128" s="37"/>
      <c r="M128" s="146"/>
      <c r="N128" s="37"/>
      <c r="O128" s="37"/>
      <c r="P128" s="37"/>
      <c r="Q128" s="37"/>
      <c r="R128" s="37"/>
      <c r="S128" s="37"/>
      <c r="T128" s="37"/>
      <c r="U128" s="37"/>
      <c r="V128" s="71"/>
      <c r="W128" s="71"/>
      <c r="X128" s="71"/>
      <c r="Y128" s="71"/>
      <c r="Z128" s="71"/>
      <c r="AA128" s="71"/>
    </row>
    <row r="129" s="67" customFormat="true" ht="15.75" hidden="false" customHeight="true" outlineLevel="0" collapsed="false">
      <c r="A129" s="81"/>
      <c r="B129" s="111"/>
      <c r="C129" s="150"/>
      <c r="D129" s="151"/>
      <c r="E129" s="151"/>
      <c r="F129" s="155"/>
      <c r="G129" s="153"/>
      <c r="H129" s="156"/>
      <c r="I129" s="154"/>
      <c r="J129" s="154"/>
      <c r="K129" s="157"/>
      <c r="L129" s="37"/>
      <c r="M129" s="146"/>
      <c r="N129" s="37"/>
      <c r="O129" s="37"/>
      <c r="P129" s="37"/>
      <c r="Q129" s="37"/>
      <c r="R129" s="37"/>
      <c r="S129" s="37"/>
      <c r="T129" s="37"/>
      <c r="U129" s="37"/>
      <c r="V129" s="71"/>
      <c r="W129" s="71"/>
      <c r="X129" s="71"/>
      <c r="Y129" s="71"/>
      <c r="Z129" s="71"/>
      <c r="AA129" s="71"/>
    </row>
    <row r="130" customFormat="false" ht="15.75" hidden="false" customHeight="true" outlineLevel="0" collapsed="false">
      <c r="A130" s="158"/>
      <c r="B130" s="111"/>
      <c r="C130" s="50" t="s">
        <v>89</v>
      </c>
      <c r="D130" s="94"/>
      <c r="E130" s="94" t="s">
        <v>90</v>
      </c>
      <c r="F130" s="47" t="n">
        <v>1</v>
      </c>
      <c r="G130" s="69"/>
      <c r="H130" s="95"/>
      <c r="I130" s="96"/>
      <c r="J130" s="116"/>
      <c r="K130" s="9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71"/>
      <c r="W130" s="71"/>
      <c r="X130" s="71"/>
      <c r="Y130" s="71"/>
      <c r="Z130" s="71"/>
      <c r="AA130" s="71"/>
    </row>
    <row r="131" customFormat="false" ht="15.75" hidden="false" customHeight="true" outlineLevel="0" collapsed="false">
      <c r="A131" s="158"/>
      <c r="B131" s="111"/>
      <c r="C131" s="159"/>
      <c r="D131" s="160"/>
      <c r="E131" s="160"/>
      <c r="F131" s="161"/>
      <c r="G131" s="162"/>
      <c r="H131" s="98"/>
      <c r="I131" s="163"/>
      <c r="J131" s="164"/>
      <c r="K131" s="136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71"/>
      <c r="W131" s="71"/>
      <c r="X131" s="71"/>
      <c r="Y131" s="71"/>
      <c r="Z131" s="71"/>
      <c r="AA131" s="71"/>
    </row>
    <row r="132" customFormat="false" ht="15.75" hidden="true" customHeight="true" outlineLevel="0" collapsed="false">
      <c r="A132" s="81"/>
      <c r="B132" s="111"/>
      <c r="C132" s="165" t="s">
        <v>133</v>
      </c>
      <c r="D132" s="129"/>
      <c r="E132" s="129"/>
      <c r="F132" s="138"/>
      <c r="G132" s="69"/>
      <c r="H132" s="95"/>
      <c r="I132" s="96"/>
      <c r="J132" s="99"/>
      <c r="K132" s="9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71"/>
      <c r="W132" s="71"/>
      <c r="X132" s="71"/>
      <c r="Y132" s="71"/>
      <c r="Z132" s="71"/>
      <c r="AA132" s="71"/>
    </row>
    <row r="133" customFormat="false" ht="15.75" hidden="true" customHeight="true" outlineLevel="0" collapsed="false">
      <c r="A133" s="158"/>
      <c r="B133" s="111"/>
      <c r="C133" s="50" t="s">
        <v>15</v>
      </c>
      <c r="D133" s="51" t="s">
        <v>16</v>
      </c>
      <c r="E133" s="51" t="s">
        <v>17</v>
      </c>
      <c r="F133" s="52" t="s">
        <v>18</v>
      </c>
      <c r="G133" s="53" t="s">
        <v>19</v>
      </c>
      <c r="H133" s="54" t="s">
        <v>20</v>
      </c>
      <c r="I133" s="55" t="s">
        <v>21</v>
      </c>
      <c r="J133" s="56" t="s">
        <v>22</v>
      </c>
      <c r="K133" s="57" t="s">
        <v>23</v>
      </c>
      <c r="L133" s="37"/>
      <c r="M133" s="37"/>
      <c r="N133" s="37"/>
      <c r="O133" s="37"/>
      <c r="P133" s="37"/>
      <c r="Q133" s="37"/>
      <c r="R133" s="37"/>
      <c r="S133" s="37"/>
      <c r="T133" s="37"/>
      <c r="U133" s="37"/>
    </row>
    <row r="134" s="67" customFormat="true" ht="15.75" hidden="true" customHeight="true" outlineLevel="0" collapsed="false">
      <c r="A134" s="158"/>
      <c r="B134" s="111"/>
      <c r="C134" s="166" t="s">
        <v>134</v>
      </c>
      <c r="D134" s="167"/>
      <c r="E134" s="168" t="s">
        <v>90</v>
      </c>
      <c r="F134" s="169"/>
      <c r="G134" s="170" t="n">
        <v>2999</v>
      </c>
      <c r="H134" s="144" t="n">
        <f aca="false">F134*G134</f>
        <v>0</v>
      </c>
      <c r="I134" s="171"/>
      <c r="J134" s="172"/>
      <c r="K134" s="173"/>
      <c r="L134" s="37"/>
      <c r="M134" s="37"/>
      <c r="N134" s="37"/>
      <c r="O134" s="37"/>
      <c r="P134" s="37"/>
      <c r="Q134" s="37"/>
      <c r="R134" s="37"/>
      <c r="S134" s="37"/>
      <c r="T134" s="37"/>
      <c r="U134" s="37"/>
    </row>
    <row r="135" s="67" customFormat="true" ht="15.75" hidden="true" customHeight="true" outlineLevel="0" collapsed="false">
      <c r="A135" s="158"/>
      <c r="B135" s="111"/>
      <c r="C135" s="166" t="s">
        <v>135</v>
      </c>
      <c r="D135" s="167"/>
      <c r="E135" s="168" t="s">
        <v>90</v>
      </c>
      <c r="F135" s="169"/>
      <c r="G135" s="170" t="n">
        <v>1049</v>
      </c>
      <c r="H135" s="144" t="n">
        <f aca="false">F135*G135</f>
        <v>0</v>
      </c>
      <c r="I135" s="171"/>
      <c r="J135" s="172"/>
      <c r="K135" s="173"/>
      <c r="L135" s="37"/>
      <c r="M135" s="37"/>
      <c r="N135" s="37"/>
      <c r="O135" s="37"/>
      <c r="P135" s="37"/>
      <c r="Q135" s="37"/>
      <c r="R135" s="37"/>
      <c r="S135" s="37"/>
      <c r="T135" s="37"/>
      <c r="U135" s="37"/>
    </row>
    <row r="136" s="67" customFormat="true" ht="15.75" hidden="true" customHeight="true" outlineLevel="0" collapsed="false">
      <c r="A136" s="158"/>
      <c r="B136" s="111"/>
      <c r="C136" s="166" t="s">
        <v>136</v>
      </c>
      <c r="D136" s="167"/>
      <c r="E136" s="168" t="s">
        <v>90</v>
      </c>
      <c r="F136" s="169"/>
      <c r="G136" s="170" t="n">
        <v>2500</v>
      </c>
      <c r="H136" s="144" t="n">
        <f aca="false">F136*G136</f>
        <v>0</v>
      </c>
      <c r="I136" s="171"/>
      <c r="J136" s="172"/>
      <c r="K136" s="173"/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="67" customFormat="true" ht="15.75" hidden="true" customHeight="true" outlineLevel="0" collapsed="false">
      <c r="A137" s="158"/>
      <c r="B137" s="111"/>
      <c r="C137" s="166" t="s">
        <v>137</v>
      </c>
      <c r="D137" s="167"/>
      <c r="E137" s="168" t="s">
        <v>90</v>
      </c>
      <c r="F137" s="169"/>
      <c r="G137" s="170" t="n">
        <v>3340</v>
      </c>
      <c r="H137" s="144" t="n">
        <f aca="false">F137*G137</f>
        <v>0</v>
      </c>
      <c r="I137" s="171"/>
      <c r="J137" s="172"/>
      <c r="K137" s="173"/>
      <c r="L137" s="37"/>
      <c r="M137" s="37"/>
      <c r="N137" s="37"/>
      <c r="O137" s="37"/>
      <c r="P137" s="37"/>
      <c r="Q137" s="37"/>
      <c r="R137" s="37"/>
      <c r="S137" s="37"/>
      <c r="T137" s="37"/>
      <c r="U137" s="37"/>
    </row>
    <row r="138" s="67" customFormat="true" ht="15.75" hidden="true" customHeight="true" outlineLevel="0" collapsed="false">
      <c r="A138" s="158"/>
      <c r="B138" s="111"/>
      <c r="C138" s="174" t="s">
        <v>138</v>
      </c>
      <c r="D138" s="175"/>
      <c r="E138" s="176" t="s">
        <v>90</v>
      </c>
      <c r="F138" s="177"/>
      <c r="G138" s="178" t="n">
        <v>259.87</v>
      </c>
      <c r="H138" s="144" t="n">
        <f aca="false">F138*G138</f>
        <v>0</v>
      </c>
      <c r="I138" s="179"/>
      <c r="J138" s="180"/>
      <c r="K138" s="181"/>
      <c r="L138" s="37"/>
      <c r="M138" s="37"/>
      <c r="N138" s="37"/>
      <c r="O138" s="37"/>
      <c r="P138" s="37"/>
      <c r="Q138" s="37"/>
      <c r="R138" s="37"/>
      <c r="S138" s="37"/>
      <c r="T138" s="37"/>
      <c r="U138" s="37"/>
    </row>
    <row r="139" customFormat="false" ht="15.75" hidden="true" customHeight="true" outlineLevel="0" collapsed="false">
      <c r="A139" s="38"/>
      <c r="B139" s="37"/>
      <c r="C139" s="21"/>
      <c r="D139" s="21"/>
      <c r="E139" s="21"/>
      <c r="F139" s="21"/>
      <c r="G139" s="182"/>
      <c r="H139" s="125" t="n">
        <f aca="false">F139*G139</f>
        <v>0</v>
      </c>
      <c r="I139" s="126"/>
      <c r="J139" s="21"/>
      <c r="K139" s="127"/>
      <c r="L139" s="37"/>
      <c r="M139" s="37"/>
      <c r="N139" s="37"/>
      <c r="O139" s="37"/>
      <c r="P139" s="37"/>
      <c r="Q139" s="37"/>
      <c r="R139" s="37"/>
      <c r="S139" s="37"/>
      <c r="T139" s="37"/>
      <c r="U139" s="37"/>
    </row>
    <row r="140" customFormat="false" ht="15.75" hidden="true" customHeight="true" outlineLevel="0" collapsed="false">
      <c r="A140" s="123"/>
      <c r="B140" s="37"/>
      <c r="C140" s="50" t="s">
        <v>89</v>
      </c>
      <c r="D140" s="21"/>
      <c r="E140" s="21" t="s">
        <v>90</v>
      </c>
      <c r="F140" s="115"/>
      <c r="G140" s="69" t="n">
        <v>5000</v>
      </c>
      <c r="H140" s="95" t="n">
        <f aca="false">F140*G140</f>
        <v>0</v>
      </c>
      <c r="I140" s="96"/>
      <c r="J140" s="116" t="n">
        <v>5000</v>
      </c>
      <c r="K140" s="97" t="n">
        <f aca="false">F140*J140</f>
        <v>0</v>
      </c>
      <c r="L140" s="37"/>
      <c r="M140" s="37"/>
      <c r="N140" s="37"/>
      <c r="O140" s="37"/>
      <c r="P140" s="37"/>
      <c r="Q140" s="37"/>
      <c r="R140" s="37"/>
      <c r="S140" s="37"/>
      <c r="T140" s="37"/>
      <c r="U140" s="37"/>
    </row>
    <row r="141" s="67" customFormat="true" ht="15.75" hidden="true" customHeight="true" outlineLevel="0" collapsed="false">
      <c r="A141" s="123"/>
      <c r="B141" s="37"/>
      <c r="C141" s="183"/>
      <c r="D141" s="160"/>
      <c r="E141" s="160"/>
      <c r="F141" s="161"/>
      <c r="G141" s="162"/>
      <c r="H141" s="98"/>
      <c r="I141" s="163"/>
      <c r="J141" s="164"/>
      <c r="K141" s="136"/>
      <c r="L141" s="37"/>
      <c r="M141" s="37"/>
      <c r="N141" s="37"/>
      <c r="O141" s="37"/>
      <c r="P141" s="37"/>
      <c r="Q141" s="37"/>
      <c r="R141" s="37"/>
      <c r="S141" s="37"/>
      <c r="T141" s="37"/>
      <c r="U141" s="37"/>
    </row>
    <row r="142" customFormat="false" ht="15.75" hidden="false" customHeight="true" outlineLevel="0" collapsed="false">
      <c r="A142" s="123"/>
      <c r="B142" s="37"/>
      <c r="C142" s="46" t="s">
        <v>139</v>
      </c>
      <c r="D142" s="21"/>
      <c r="E142" s="21"/>
      <c r="F142" s="115"/>
      <c r="G142" s="69"/>
      <c r="H142" s="95"/>
      <c r="I142" s="96"/>
      <c r="J142" s="116"/>
      <c r="K142" s="97"/>
      <c r="L142" s="37"/>
      <c r="M142" s="37"/>
      <c r="N142" s="37"/>
      <c r="O142" s="37"/>
      <c r="P142" s="37"/>
      <c r="Q142" s="37"/>
      <c r="R142" s="37"/>
      <c r="S142" s="37"/>
      <c r="T142" s="37"/>
      <c r="U142" s="37"/>
    </row>
    <row r="143" s="67" customFormat="true" ht="15.75" hidden="false" customHeight="true" outlineLevel="0" collapsed="false">
      <c r="A143" s="123"/>
      <c r="B143" s="37"/>
      <c r="C143" s="50" t="s">
        <v>15</v>
      </c>
      <c r="D143" s="51" t="s">
        <v>16</v>
      </c>
      <c r="E143" s="51" t="s">
        <v>17</v>
      </c>
      <c r="F143" s="52" t="s">
        <v>18</v>
      </c>
      <c r="G143" s="53" t="s">
        <v>19</v>
      </c>
      <c r="H143" s="54" t="s">
        <v>20</v>
      </c>
      <c r="I143" s="55" t="s">
        <v>21</v>
      </c>
      <c r="J143" s="56" t="s">
        <v>22</v>
      </c>
      <c r="K143" s="57" t="s">
        <v>23</v>
      </c>
      <c r="L143" s="37"/>
      <c r="M143" s="37"/>
      <c r="N143" s="37"/>
      <c r="O143" s="37"/>
      <c r="P143" s="37"/>
      <c r="Q143" s="37"/>
      <c r="R143" s="37"/>
      <c r="S143" s="37"/>
      <c r="T143" s="37"/>
      <c r="U143" s="37"/>
    </row>
    <row r="144" customFormat="false" ht="15.75" hidden="false" customHeight="true" outlineLevel="0" collapsed="false">
      <c r="A144" s="123"/>
      <c r="B144" s="37"/>
      <c r="C144" s="94" t="s">
        <v>140</v>
      </c>
      <c r="D144" s="139"/>
      <c r="E144" s="139" t="s">
        <v>90</v>
      </c>
      <c r="F144" s="177" t="n">
        <v>1</v>
      </c>
      <c r="G144" s="184"/>
      <c r="H144" s="185"/>
      <c r="I144" s="184"/>
      <c r="J144" s="80"/>
      <c r="K144" s="186"/>
      <c r="L144" s="37"/>
      <c r="M144" s="37"/>
      <c r="N144" s="37"/>
      <c r="O144" s="37"/>
      <c r="P144" s="37"/>
      <c r="Q144" s="37"/>
      <c r="R144" s="37"/>
      <c r="S144" s="37"/>
      <c r="T144" s="37"/>
      <c r="U144" s="37"/>
    </row>
    <row r="145" s="67" customFormat="true" ht="15.75" hidden="false" customHeight="true" outlineLevel="0" collapsed="false">
      <c r="A145" s="123"/>
      <c r="B145" s="37"/>
      <c r="C145" s="21" t="s">
        <v>141</v>
      </c>
      <c r="D145" s="139"/>
      <c r="E145" s="139" t="s">
        <v>90</v>
      </c>
      <c r="F145" s="177" t="n">
        <v>2</v>
      </c>
      <c r="G145" s="184"/>
      <c r="H145" s="185"/>
      <c r="I145" s="184"/>
      <c r="J145" s="80"/>
      <c r="K145" s="186"/>
      <c r="L145" s="37"/>
      <c r="M145" s="37"/>
      <c r="N145" s="37"/>
      <c r="O145" s="37"/>
      <c r="P145" s="37"/>
      <c r="Q145" s="37"/>
      <c r="R145" s="37"/>
      <c r="S145" s="37"/>
      <c r="T145" s="37"/>
      <c r="U145" s="37"/>
    </row>
    <row r="146" s="67" customFormat="true" ht="15.75" hidden="false" customHeight="true" outlineLevel="0" collapsed="false">
      <c r="A146" s="123"/>
      <c r="B146" s="37"/>
      <c r="C146" s="21" t="s">
        <v>142</v>
      </c>
      <c r="D146" s="139"/>
      <c r="E146" s="139" t="s">
        <v>90</v>
      </c>
      <c r="F146" s="177" t="n">
        <v>4</v>
      </c>
      <c r="G146" s="184"/>
      <c r="H146" s="185"/>
      <c r="I146" s="184"/>
      <c r="J146" s="80"/>
      <c r="K146" s="186"/>
      <c r="L146" s="37"/>
      <c r="M146" s="37"/>
      <c r="N146" s="37"/>
      <c r="O146" s="37"/>
      <c r="P146" s="37"/>
      <c r="Q146" s="37"/>
      <c r="R146" s="37"/>
      <c r="S146" s="37"/>
      <c r="T146" s="37"/>
      <c r="U146" s="37"/>
    </row>
    <row r="147" s="67" customFormat="true" ht="15.75" hidden="true" customHeight="true" outlineLevel="0" collapsed="false">
      <c r="A147" s="123"/>
      <c r="B147" s="37"/>
      <c r="C147" s="148" t="s">
        <v>143</v>
      </c>
      <c r="D147" s="139"/>
      <c r="E147" s="139" t="s">
        <v>90</v>
      </c>
      <c r="F147" s="177"/>
      <c r="G147" s="184" t="n">
        <v>1668</v>
      </c>
      <c r="H147" s="185" t="n">
        <f aca="false">F147*G147</f>
        <v>0</v>
      </c>
      <c r="I147" s="184"/>
      <c r="J147" s="139" t="n">
        <v>328</v>
      </c>
      <c r="K147" s="186" t="n">
        <f aca="false">F147*J147</f>
        <v>0</v>
      </c>
      <c r="L147" s="37"/>
      <c r="M147" s="37"/>
      <c r="N147" s="37"/>
      <c r="O147" s="37"/>
      <c r="P147" s="37"/>
      <c r="Q147" s="37"/>
      <c r="R147" s="37"/>
      <c r="S147" s="37"/>
      <c r="T147" s="37"/>
      <c r="U147" s="37"/>
    </row>
    <row r="148" s="67" customFormat="true" ht="15.75" hidden="true" customHeight="true" outlineLevel="0" collapsed="false">
      <c r="A148" s="123"/>
      <c r="B148" s="37"/>
      <c r="C148" s="139" t="s">
        <v>144</v>
      </c>
      <c r="D148" s="139"/>
      <c r="E148" s="139" t="s">
        <v>90</v>
      </c>
      <c r="F148" s="177"/>
      <c r="G148" s="184" t="n">
        <v>2027</v>
      </c>
      <c r="H148" s="185" t="n">
        <f aca="false">F148*G148</f>
        <v>0</v>
      </c>
      <c r="I148" s="184"/>
      <c r="J148" s="139" t="n">
        <v>457</v>
      </c>
      <c r="K148" s="186" t="n">
        <f aca="false">F148*J148</f>
        <v>0</v>
      </c>
      <c r="L148" s="37"/>
      <c r="M148" s="37"/>
      <c r="N148" s="37"/>
      <c r="O148" s="37"/>
      <c r="P148" s="37"/>
      <c r="Q148" s="37"/>
      <c r="R148" s="37"/>
      <c r="S148" s="37"/>
      <c r="T148" s="37"/>
      <c r="U148" s="37"/>
    </row>
    <row r="149" s="67" customFormat="true" ht="15.75" hidden="true" customHeight="true" outlineLevel="0" collapsed="false">
      <c r="A149" s="123"/>
      <c r="B149" s="37"/>
      <c r="C149" s="139" t="s">
        <v>145</v>
      </c>
      <c r="D149" s="139"/>
      <c r="E149" s="139" t="s">
        <v>90</v>
      </c>
      <c r="F149" s="177"/>
      <c r="G149" s="184" t="n">
        <v>872</v>
      </c>
      <c r="H149" s="185" t="n">
        <f aca="false">F149*G149</f>
        <v>0</v>
      </c>
      <c r="I149" s="184"/>
      <c r="J149" s="139" t="n">
        <v>328</v>
      </c>
      <c r="K149" s="186" t="n">
        <f aca="false">F149*J149</f>
        <v>0</v>
      </c>
      <c r="L149" s="37"/>
      <c r="M149" s="37"/>
      <c r="N149" s="37"/>
      <c r="O149" s="37"/>
      <c r="P149" s="37"/>
      <c r="Q149" s="37"/>
      <c r="R149" s="37"/>
      <c r="S149" s="37"/>
      <c r="T149" s="37"/>
      <c r="U149" s="37"/>
    </row>
    <row r="150" s="67" customFormat="true" ht="15.75" hidden="false" customHeight="true" outlineLevel="0" collapsed="false">
      <c r="A150" s="123"/>
      <c r="B150" s="37"/>
      <c r="C150" s="139" t="s">
        <v>146</v>
      </c>
      <c r="D150" s="139"/>
      <c r="E150" s="139" t="s">
        <v>90</v>
      </c>
      <c r="F150" s="177" t="n">
        <v>3</v>
      </c>
      <c r="G150" s="184"/>
      <c r="H150" s="185"/>
      <c r="I150" s="184"/>
      <c r="J150" s="80"/>
      <c r="K150" s="186"/>
      <c r="L150" s="37"/>
      <c r="M150" s="37"/>
      <c r="N150" s="37"/>
      <c r="O150" s="37"/>
      <c r="P150" s="37"/>
      <c r="Q150" s="37"/>
      <c r="R150" s="37"/>
      <c r="S150" s="37"/>
      <c r="T150" s="37"/>
      <c r="U150" s="37"/>
    </row>
    <row r="151" s="67" customFormat="true" ht="15.75" hidden="true" customHeight="true" outlineLevel="0" collapsed="false">
      <c r="A151" s="123"/>
      <c r="B151" s="37"/>
      <c r="C151" s="139" t="s">
        <v>147</v>
      </c>
      <c r="D151" s="139"/>
      <c r="E151" s="139" t="s">
        <v>90</v>
      </c>
      <c r="F151" s="177"/>
      <c r="G151" s="184" t="n">
        <v>1012</v>
      </c>
      <c r="H151" s="185" t="n">
        <f aca="false">F151*G151</f>
        <v>0</v>
      </c>
      <c r="I151" s="184"/>
      <c r="J151" s="80" t="n">
        <v>457</v>
      </c>
      <c r="K151" s="186" t="n">
        <f aca="false">F151*J151</f>
        <v>0</v>
      </c>
      <c r="L151" s="37"/>
      <c r="M151" s="37"/>
      <c r="N151" s="37"/>
      <c r="O151" s="37"/>
      <c r="P151" s="37"/>
      <c r="Q151" s="37"/>
      <c r="R151" s="37"/>
      <c r="S151" s="37"/>
      <c r="T151" s="37"/>
      <c r="U151" s="37"/>
    </row>
    <row r="152" customFormat="false" ht="15.75" hidden="true" customHeight="true" outlineLevel="0" collapsed="false">
      <c r="A152" s="123"/>
      <c r="B152" s="37"/>
      <c r="C152" s="139" t="s">
        <v>148</v>
      </c>
      <c r="D152" s="139"/>
      <c r="E152" s="139" t="s">
        <v>90</v>
      </c>
      <c r="F152" s="177"/>
      <c r="G152" s="184" t="n">
        <v>508</v>
      </c>
      <c r="H152" s="185" t="n">
        <f aca="false">F152*G152</f>
        <v>0</v>
      </c>
      <c r="I152" s="184"/>
      <c r="J152" s="139" t="n">
        <v>328</v>
      </c>
      <c r="K152" s="186" t="n">
        <f aca="false">F152*J152</f>
        <v>0</v>
      </c>
      <c r="L152" s="37"/>
      <c r="M152" s="37"/>
      <c r="N152" s="37"/>
      <c r="O152" s="37"/>
      <c r="P152" s="37"/>
      <c r="Q152" s="37"/>
      <c r="R152" s="37"/>
      <c r="S152" s="37"/>
      <c r="T152" s="37"/>
      <c r="U152" s="37"/>
    </row>
    <row r="153" customFormat="false" ht="15.75" hidden="true" customHeight="true" outlineLevel="0" collapsed="false">
      <c r="A153" s="123"/>
      <c r="B153" s="37"/>
      <c r="C153" s="139" t="s">
        <v>149</v>
      </c>
      <c r="D153" s="139"/>
      <c r="E153" s="139" t="s">
        <v>90</v>
      </c>
      <c r="F153" s="177"/>
      <c r="G153" s="184" t="n">
        <v>436</v>
      </c>
      <c r="H153" s="185" t="n">
        <f aca="false">F153*G153</f>
        <v>0</v>
      </c>
      <c r="I153" s="184"/>
      <c r="J153" s="139" t="n">
        <v>328</v>
      </c>
      <c r="K153" s="186" t="n">
        <f aca="false">F153*J153</f>
        <v>0</v>
      </c>
      <c r="L153" s="37"/>
      <c r="M153" s="37"/>
      <c r="N153" s="37"/>
      <c r="O153" s="37"/>
      <c r="P153" s="37"/>
      <c r="Q153" s="37"/>
      <c r="R153" s="37"/>
      <c r="S153" s="37"/>
      <c r="T153" s="37"/>
      <c r="U153" s="37"/>
    </row>
    <row r="154" customFormat="false" ht="15.75" hidden="true" customHeight="true" outlineLevel="0" collapsed="false">
      <c r="A154" s="123"/>
      <c r="B154" s="37"/>
      <c r="C154" s="139" t="s">
        <v>150</v>
      </c>
      <c r="D154" s="139"/>
      <c r="E154" s="139" t="s">
        <v>90</v>
      </c>
      <c r="F154" s="177"/>
      <c r="G154" s="184" t="n">
        <v>1580</v>
      </c>
      <c r="H154" s="185" t="n">
        <f aca="false">F154*G154</f>
        <v>0</v>
      </c>
      <c r="I154" s="184"/>
      <c r="J154" s="80" t="n">
        <v>452</v>
      </c>
      <c r="K154" s="186" t="n">
        <f aca="false">F154*J154</f>
        <v>0</v>
      </c>
      <c r="L154" s="37"/>
      <c r="M154" s="37"/>
      <c r="N154" s="37"/>
      <c r="O154" s="37"/>
      <c r="P154" s="37"/>
      <c r="Q154" s="37"/>
      <c r="R154" s="37"/>
      <c r="S154" s="37"/>
      <c r="T154" s="37"/>
      <c r="U154" s="37"/>
    </row>
    <row r="155" customFormat="false" ht="15.75" hidden="true" customHeight="true" outlineLevel="0" collapsed="false">
      <c r="A155" s="123"/>
      <c r="B155" s="37"/>
      <c r="C155" s="139" t="s">
        <v>151</v>
      </c>
      <c r="D155" s="139"/>
      <c r="E155" s="139" t="s">
        <v>90</v>
      </c>
      <c r="F155" s="177"/>
      <c r="G155" s="184" t="n">
        <v>515</v>
      </c>
      <c r="H155" s="185" t="n">
        <f aca="false">F155*G155</f>
        <v>0</v>
      </c>
      <c r="I155" s="184"/>
      <c r="J155" s="139" t="n">
        <v>452</v>
      </c>
      <c r="K155" s="186" t="n">
        <f aca="false">F155*J155</f>
        <v>0</v>
      </c>
      <c r="L155" s="37"/>
      <c r="M155" s="37"/>
      <c r="N155" s="37"/>
      <c r="O155" s="37"/>
      <c r="P155" s="37"/>
      <c r="Q155" s="37"/>
      <c r="R155" s="37"/>
      <c r="S155" s="37"/>
      <c r="T155" s="37"/>
      <c r="U155" s="37"/>
    </row>
    <row r="156" customFormat="false" ht="15.75" hidden="false" customHeight="true" outlineLevel="0" collapsed="false">
      <c r="A156" s="123"/>
      <c r="B156" s="37"/>
      <c r="C156" s="21" t="s">
        <v>152</v>
      </c>
      <c r="D156" s="139"/>
      <c r="E156" s="139" t="s">
        <v>90</v>
      </c>
      <c r="F156" s="177" t="n">
        <v>1</v>
      </c>
      <c r="G156" s="184"/>
      <c r="H156" s="185"/>
      <c r="I156" s="184"/>
      <c r="J156" s="80"/>
      <c r="K156" s="186"/>
      <c r="L156" s="37"/>
      <c r="M156" s="37"/>
      <c r="N156" s="37"/>
      <c r="O156" s="37"/>
      <c r="P156" s="37"/>
      <c r="Q156" s="37"/>
      <c r="R156" s="37"/>
      <c r="S156" s="37"/>
      <c r="T156" s="37"/>
      <c r="U156" s="37"/>
    </row>
    <row r="157" customFormat="false" ht="15.75" hidden="true" customHeight="true" outlineLevel="0" collapsed="false">
      <c r="A157" s="123"/>
      <c r="B157" s="37"/>
      <c r="C157" s="21" t="s">
        <v>153</v>
      </c>
      <c r="D157" s="139"/>
      <c r="E157" s="139" t="s">
        <v>90</v>
      </c>
      <c r="F157" s="177"/>
      <c r="G157" s="184" t="n">
        <v>605</v>
      </c>
      <c r="H157" s="185" t="n">
        <f aca="false">F157*G157</f>
        <v>0</v>
      </c>
      <c r="I157" s="184"/>
      <c r="J157" s="139" t="n">
        <v>328</v>
      </c>
      <c r="K157" s="186" t="n">
        <f aca="false">F157*J157</f>
        <v>0</v>
      </c>
      <c r="L157" s="37"/>
      <c r="M157" s="37"/>
      <c r="N157" s="37"/>
      <c r="O157" s="37"/>
      <c r="P157" s="37"/>
      <c r="Q157" s="37"/>
      <c r="R157" s="37"/>
      <c r="S157" s="37"/>
      <c r="T157" s="37"/>
      <c r="U157" s="37"/>
    </row>
    <row r="158" customFormat="false" ht="15.75" hidden="false" customHeight="true" outlineLevel="0" collapsed="false">
      <c r="A158" s="123"/>
      <c r="B158" s="37"/>
      <c r="C158" s="187" t="s">
        <v>154</v>
      </c>
      <c r="D158" s="139"/>
      <c r="E158" s="139" t="s">
        <v>90</v>
      </c>
      <c r="F158" s="177" t="n">
        <v>9</v>
      </c>
      <c r="G158" s="141"/>
      <c r="H158" s="185"/>
      <c r="I158" s="184"/>
      <c r="J158" s="80"/>
      <c r="K158" s="186"/>
      <c r="L158" s="37"/>
      <c r="M158" s="37"/>
      <c r="N158" s="37"/>
      <c r="O158" s="37"/>
      <c r="P158" s="37"/>
      <c r="Q158" s="37"/>
      <c r="R158" s="37"/>
      <c r="S158" s="37"/>
      <c r="T158" s="37"/>
      <c r="U158" s="37"/>
    </row>
    <row r="159" customFormat="false" ht="15.75" hidden="true" customHeight="true" outlineLevel="0" collapsed="false">
      <c r="A159" s="123"/>
      <c r="B159" s="37"/>
      <c r="C159" s="139" t="s">
        <v>155</v>
      </c>
      <c r="D159" s="139"/>
      <c r="E159" s="139" t="s">
        <v>90</v>
      </c>
      <c r="F159" s="177"/>
      <c r="G159" s="141" t="n">
        <v>2230</v>
      </c>
      <c r="H159" s="185" t="n">
        <f aca="false">F159*G159</f>
        <v>0</v>
      </c>
      <c r="I159" s="139"/>
      <c r="J159" s="66" t="n">
        <v>309</v>
      </c>
      <c r="K159" s="186" t="n">
        <f aca="false">F159*J159</f>
        <v>0</v>
      </c>
      <c r="L159" s="37"/>
      <c r="M159" s="37"/>
      <c r="N159" s="37"/>
      <c r="O159" s="37"/>
      <c r="P159" s="37"/>
      <c r="Q159" s="37"/>
      <c r="R159" s="37"/>
      <c r="S159" s="37"/>
      <c r="T159" s="37"/>
      <c r="U159" s="37"/>
    </row>
    <row r="160" s="67" customFormat="true" ht="15.75" hidden="true" customHeight="true" outlineLevel="0" collapsed="false">
      <c r="A160" s="123"/>
      <c r="B160" s="37"/>
      <c r="C160" s="139" t="s">
        <v>156</v>
      </c>
      <c r="D160" s="139"/>
      <c r="E160" s="139" t="s">
        <v>90</v>
      </c>
      <c r="F160" s="177"/>
      <c r="G160" s="141" t="n">
        <v>1339</v>
      </c>
      <c r="H160" s="185" t="n">
        <f aca="false">F160*G160</f>
        <v>0</v>
      </c>
      <c r="I160" s="139"/>
      <c r="J160" s="139" t="n">
        <v>328</v>
      </c>
      <c r="K160" s="186" t="n">
        <f aca="false">F160*J160</f>
        <v>0</v>
      </c>
      <c r="L160" s="37"/>
      <c r="M160" s="37"/>
      <c r="N160" s="37"/>
      <c r="O160" s="37"/>
      <c r="P160" s="37"/>
      <c r="Q160" s="37"/>
      <c r="R160" s="37"/>
      <c r="S160" s="37"/>
      <c r="T160" s="37"/>
      <c r="U160" s="37"/>
    </row>
    <row r="161" s="67" customFormat="true" ht="15.75" hidden="true" customHeight="true" outlineLevel="0" collapsed="false">
      <c r="A161" s="123"/>
      <c r="B161" s="37"/>
      <c r="C161" s="139" t="s">
        <v>157</v>
      </c>
      <c r="D161" s="139"/>
      <c r="E161" s="139" t="s">
        <v>90</v>
      </c>
      <c r="F161" s="177"/>
      <c r="G161" s="141" t="n">
        <v>1932</v>
      </c>
      <c r="H161" s="185" t="n">
        <f aca="false">F161*G161</f>
        <v>0</v>
      </c>
      <c r="I161" s="139"/>
      <c r="J161" s="66" t="n">
        <v>309</v>
      </c>
      <c r="K161" s="186" t="n">
        <f aca="false">F161*J161</f>
        <v>0</v>
      </c>
      <c r="L161" s="37"/>
      <c r="M161" s="37"/>
      <c r="N161" s="37"/>
      <c r="O161" s="37"/>
      <c r="P161" s="37"/>
      <c r="Q161" s="37"/>
      <c r="R161" s="37"/>
      <c r="S161" s="37"/>
      <c r="T161" s="37"/>
      <c r="U161" s="37"/>
    </row>
    <row r="162" s="67" customFormat="true" ht="15.75" hidden="true" customHeight="true" outlineLevel="0" collapsed="false">
      <c r="A162" s="123"/>
      <c r="B162" s="37"/>
      <c r="C162" s="139" t="s">
        <v>158</v>
      </c>
      <c r="D162" s="139"/>
      <c r="E162" s="139" t="s">
        <v>90</v>
      </c>
      <c r="F162" s="177"/>
      <c r="G162" s="141" t="n">
        <v>2440</v>
      </c>
      <c r="H162" s="185" t="n">
        <f aca="false">F162*G162</f>
        <v>0</v>
      </c>
      <c r="I162" s="139"/>
      <c r="J162" s="66" t="n">
        <v>309</v>
      </c>
      <c r="K162" s="186" t="n">
        <f aca="false">F162*J162</f>
        <v>0</v>
      </c>
      <c r="L162" s="37"/>
      <c r="M162" s="37"/>
      <c r="N162" s="37"/>
      <c r="O162" s="37"/>
      <c r="P162" s="37"/>
      <c r="Q162" s="37"/>
      <c r="R162" s="37"/>
      <c r="S162" s="37"/>
      <c r="T162" s="37"/>
      <c r="U162" s="37"/>
    </row>
    <row r="163" s="67" customFormat="true" ht="15.75" hidden="true" customHeight="true" outlineLevel="0" collapsed="false">
      <c r="A163" s="123"/>
      <c r="B163" s="37"/>
      <c r="C163" s="139" t="s">
        <v>159</v>
      </c>
      <c r="D163" s="139"/>
      <c r="E163" s="139" t="s">
        <v>90</v>
      </c>
      <c r="F163" s="177"/>
      <c r="G163" s="141" t="n">
        <v>1822</v>
      </c>
      <c r="H163" s="185" t="n">
        <f aca="false">F163*G163</f>
        <v>0</v>
      </c>
      <c r="I163" s="139"/>
      <c r="J163" s="66" t="n">
        <v>309</v>
      </c>
      <c r="K163" s="186" t="n">
        <f aca="false">F163*J163</f>
        <v>0</v>
      </c>
      <c r="L163" s="37"/>
      <c r="M163" s="37"/>
      <c r="N163" s="37"/>
      <c r="O163" s="37"/>
      <c r="P163" s="37"/>
      <c r="Q163" s="37"/>
      <c r="R163" s="37"/>
      <c r="S163" s="37"/>
      <c r="T163" s="37"/>
      <c r="U163" s="37"/>
    </row>
    <row r="164" customFormat="false" ht="15.75" hidden="true" customHeight="true" outlineLevel="0" collapsed="false">
      <c r="A164" s="123"/>
      <c r="B164" s="37"/>
      <c r="C164" s="187" t="s">
        <v>160</v>
      </c>
      <c r="D164" s="139"/>
      <c r="E164" s="139" t="s">
        <v>90</v>
      </c>
      <c r="F164" s="177"/>
      <c r="G164" s="141" t="n">
        <v>877</v>
      </c>
      <c r="H164" s="185" t="n">
        <f aca="false">F164*G164</f>
        <v>0</v>
      </c>
      <c r="I164" s="139"/>
      <c r="J164" s="139" t="n">
        <v>328</v>
      </c>
      <c r="K164" s="186" t="n">
        <f aca="false">F164*J164</f>
        <v>0</v>
      </c>
      <c r="L164" s="37"/>
      <c r="M164" s="37"/>
      <c r="N164" s="37"/>
      <c r="O164" s="37"/>
      <c r="P164" s="37"/>
      <c r="Q164" s="37"/>
      <c r="R164" s="37"/>
      <c r="S164" s="37"/>
      <c r="T164" s="37"/>
      <c r="U164" s="37"/>
    </row>
    <row r="165" s="67" customFormat="true" ht="15.75" hidden="true" customHeight="true" outlineLevel="0" collapsed="false">
      <c r="A165" s="123"/>
      <c r="B165" s="37"/>
      <c r="C165" s="187" t="s">
        <v>161</v>
      </c>
      <c r="D165" s="139"/>
      <c r="E165" s="139" t="s">
        <v>90</v>
      </c>
      <c r="F165" s="177"/>
      <c r="G165" s="141" t="n">
        <v>1014</v>
      </c>
      <c r="H165" s="185" t="n">
        <f aca="false">F165*G165</f>
        <v>0</v>
      </c>
      <c r="I165" s="139"/>
      <c r="J165" s="139" t="n">
        <v>328</v>
      </c>
      <c r="K165" s="186" t="n">
        <f aca="false">F165*J165</f>
        <v>0</v>
      </c>
      <c r="L165" s="37"/>
      <c r="M165" s="37"/>
      <c r="N165" s="37"/>
      <c r="O165" s="37"/>
      <c r="P165" s="37"/>
      <c r="Q165" s="37"/>
      <c r="R165" s="37"/>
      <c r="S165" s="37"/>
      <c r="T165" s="37"/>
      <c r="U165" s="37"/>
    </row>
    <row r="166" s="67" customFormat="true" ht="15.75" hidden="true" customHeight="true" outlineLevel="0" collapsed="false">
      <c r="A166" s="123"/>
      <c r="B166" s="37"/>
      <c r="C166" s="187" t="s">
        <v>162</v>
      </c>
      <c r="D166" s="139"/>
      <c r="E166" s="139" t="s">
        <v>90</v>
      </c>
      <c r="F166" s="177"/>
      <c r="G166" s="141" t="n">
        <v>595</v>
      </c>
      <c r="H166" s="185" t="n">
        <f aca="false">F166*G166</f>
        <v>0</v>
      </c>
      <c r="I166" s="139"/>
      <c r="J166" s="139" t="n">
        <v>328</v>
      </c>
      <c r="K166" s="186" t="n">
        <f aca="false">F166*J166</f>
        <v>0</v>
      </c>
      <c r="L166" s="37"/>
      <c r="M166" s="37"/>
      <c r="N166" s="37"/>
      <c r="O166" s="37"/>
      <c r="P166" s="37"/>
      <c r="Q166" s="37"/>
      <c r="R166" s="37"/>
      <c r="S166" s="37"/>
      <c r="T166" s="37"/>
      <c r="U166" s="37"/>
    </row>
    <row r="167" s="67" customFormat="true" ht="15.75" hidden="true" customHeight="true" outlineLevel="0" collapsed="false">
      <c r="A167" s="123"/>
      <c r="B167" s="37"/>
      <c r="C167" s="187" t="s">
        <v>163</v>
      </c>
      <c r="D167" s="139"/>
      <c r="E167" s="139" t="s">
        <v>90</v>
      </c>
      <c r="F167" s="177"/>
      <c r="G167" s="141" t="n">
        <v>1134</v>
      </c>
      <c r="H167" s="185" t="n">
        <f aca="false">F167*G167</f>
        <v>0</v>
      </c>
      <c r="I167" s="139"/>
      <c r="J167" s="139" t="n">
        <v>328</v>
      </c>
      <c r="K167" s="186" t="n">
        <f aca="false">F167*J167</f>
        <v>0</v>
      </c>
      <c r="L167" s="37"/>
      <c r="M167" s="37"/>
      <c r="N167" s="37"/>
      <c r="O167" s="37"/>
      <c r="P167" s="37"/>
      <c r="Q167" s="37"/>
      <c r="R167" s="37"/>
      <c r="S167" s="37"/>
      <c r="T167" s="37"/>
      <c r="U167" s="37"/>
    </row>
    <row r="168" s="67" customFormat="true" ht="15.75" hidden="true" customHeight="true" outlineLevel="0" collapsed="false">
      <c r="A168" s="123"/>
      <c r="B168" s="37"/>
      <c r="C168" s="187" t="s">
        <v>164</v>
      </c>
      <c r="D168" s="139"/>
      <c r="E168" s="139" t="s">
        <v>90</v>
      </c>
      <c r="F168" s="177"/>
      <c r="G168" s="184" t="n">
        <f aca="false">2176+655</f>
        <v>2831</v>
      </c>
      <c r="H168" s="185" t="n">
        <f aca="false">F168*G168</f>
        <v>0</v>
      </c>
      <c r="I168" s="184"/>
      <c r="J168" s="139" t="n">
        <v>328</v>
      </c>
      <c r="K168" s="186" t="n">
        <f aca="false">F168*J168</f>
        <v>0</v>
      </c>
      <c r="L168" s="37"/>
      <c r="M168" s="37"/>
      <c r="N168" s="37"/>
      <c r="O168" s="37"/>
      <c r="P168" s="37"/>
      <c r="Q168" s="37"/>
      <c r="R168" s="37"/>
      <c r="S168" s="37"/>
      <c r="T168" s="37"/>
      <c r="U168" s="37"/>
    </row>
    <row r="169" s="67" customFormat="true" ht="15.75" hidden="true" customHeight="true" outlineLevel="0" collapsed="false">
      <c r="A169" s="123"/>
      <c r="B169" s="37"/>
      <c r="C169" s="188" t="s">
        <v>165</v>
      </c>
      <c r="D169" s="188"/>
      <c r="E169" s="139" t="s">
        <v>90</v>
      </c>
      <c r="F169" s="177"/>
      <c r="G169" s="189" t="n">
        <v>888</v>
      </c>
      <c r="H169" s="185" t="n">
        <f aca="false">F169*G169</f>
        <v>0</v>
      </c>
      <c r="I169" s="189"/>
      <c r="J169" s="139" t="n">
        <v>171</v>
      </c>
      <c r="K169" s="186" t="n">
        <f aca="false">F169*J169</f>
        <v>0</v>
      </c>
      <c r="L169" s="37"/>
      <c r="M169" s="37"/>
      <c r="N169" s="37"/>
      <c r="O169" s="37"/>
      <c r="P169" s="37"/>
      <c r="Q169" s="37"/>
      <c r="R169" s="37"/>
      <c r="S169" s="37"/>
      <c r="T169" s="37"/>
      <c r="U169" s="37"/>
    </row>
    <row r="170" s="67" customFormat="true" ht="15.75" hidden="false" customHeight="true" outlineLevel="0" collapsed="false">
      <c r="A170" s="123"/>
      <c r="B170" s="37"/>
      <c r="C170" s="190" t="s">
        <v>166</v>
      </c>
      <c r="D170" s="141"/>
      <c r="E170" s="141" t="s">
        <v>90</v>
      </c>
      <c r="F170" s="177" t="n">
        <v>1</v>
      </c>
      <c r="G170" s="184"/>
      <c r="H170" s="185"/>
      <c r="I170" s="184"/>
      <c r="J170" s="92"/>
      <c r="K170" s="186"/>
      <c r="L170" s="37"/>
      <c r="M170" s="37"/>
      <c r="N170" s="37"/>
      <c r="O170" s="37"/>
      <c r="P170" s="37"/>
      <c r="Q170" s="37"/>
      <c r="R170" s="37"/>
      <c r="S170" s="37"/>
      <c r="T170" s="37"/>
      <c r="U170" s="37"/>
    </row>
    <row r="171" s="67" customFormat="true" ht="15.75" hidden="false" customHeight="true" outlineLevel="0" collapsed="false">
      <c r="A171" s="123"/>
      <c r="B171" s="37"/>
      <c r="C171" s="141"/>
      <c r="D171" s="141"/>
      <c r="E171" s="141"/>
      <c r="F171" s="141"/>
      <c r="G171" s="184"/>
      <c r="H171" s="185"/>
      <c r="I171" s="184"/>
      <c r="J171" s="191"/>
      <c r="K171" s="186"/>
      <c r="L171" s="37"/>
      <c r="M171" s="37"/>
      <c r="N171" s="37"/>
      <c r="O171" s="37"/>
      <c r="P171" s="37"/>
      <c r="Q171" s="37"/>
      <c r="R171" s="37"/>
      <c r="S171" s="37"/>
      <c r="T171" s="37"/>
      <c r="U171" s="37"/>
    </row>
    <row r="172" s="67" customFormat="true" ht="15.75" hidden="false" customHeight="true" outlineLevel="0" collapsed="false">
      <c r="A172" s="123"/>
      <c r="B172" s="37"/>
      <c r="C172" s="50" t="s">
        <v>89</v>
      </c>
      <c r="D172" s="21"/>
      <c r="E172" s="21" t="s">
        <v>90</v>
      </c>
      <c r="F172" s="115" t="n">
        <v>1</v>
      </c>
      <c r="G172" s="69"/>
      <c r="H172" s="95"/>
      <c r="I172" s="96"/>
      <c r="J172" s="116"/>
      <c r="K172" s="186"/>
      <c r="L172" s="37"/>
      <c r="M172" s="37"/>
      <c r="N172" s="37"/>
      <c r="O172" s="37"/>
      <c r="P172" s="37"/>
      <c r="Q172" s="37"/>
      <c r="R172" s="37"/>
      <c r="S172" s="37"/>
      <c r="T172" s="37"/>
      <c r="U172" s="37"/>
    </row>
    <row r="173" s="67" customFormat="true" ht="15.75" hidden="false" customHeight="true" outlineLevel="0" collapsed="false">
      <c r="A173" s="123"/>
      <c r="B173" s="37"/>
      <c r="C173" s="192"/>
      <c r="D173" s="192"/>
      <c r="E173" s="192"/>
      <c r="F173" s="192"/>
      <c r="G173" s="193"/>
      <c r="H173" s="194"/>
      <c r="I173" s="193"/>
      <c r="J173" s="195"/>
      <c r="K173" s="196"/>
      <c r="L173" s="37"/>
      <c r="M173" s="37"/>
      <c r="N173" s="37"/>
      <c r="O173" s="37"/>
      <c r="P173" s="37"/>
      <c r="Q173" s="37"/>
      <c r="R173" s="37"/>
      <c r="S173" s="37"/>
      <c r="T173" s="37"/>
      <c r="U173" s="37"/>
    </row>
    <row r="174" s="67" customFormat="true" ht="15.75" hidden="false" customHeight="true" outlineLevel="0" collapsed="false">
      <c r="A174" s="123"/>
      <c r="B174" s="37"/>
      <c r="C174" s="165" t="s">
        <v>167</v>
      </c>
      <c r="D174" s="112"/>
      <c r="E174" s="112"/>
      <c r="F174" s="113"/>
      <c r="G174" s="69"/>
      <c r="H174" s="95"/>
      <c r="I174" s="96"/>
      <c r="J174" s="99"/>
      <c r="K174" s="97"/>
      <c r="L174" s="37"/>
      <c r="M174" s="37"/>
      <c r="N174" s="37"/>
      <c r="O174" s="37"/>
      <c r="P174" s="37"/>
      <c r="Q174" s="37"/>
      <c r="R174" s="37"/>
      <c r="S174" s="37"/>
      <c r="T174" s="37"/>
      <c r="U174" s="37"/>
    </row>
    <row r="175" s="67" customFormat="true" ht="15.75" hidden="false" customHeight="true" outlineLevel="0" collapsed="false">
      <c r="A175" s="123"/>
      <c r="B175" s="37"/>
      <c r="C175" s="197" t="s">
        <v>15</v>
      </c>
      <c r="D175" s="112"/>
      <c r="E175" s="112"/>
      <c r="F175" s="113"/>
      <c r="G175" s="69"/>
      <c r="H175" s="95"/>
      <c r="I175" s="96"/>
      <c r="J175" s="99"/>
      <c r="K175" s="97"/>
      <c r="L175" s="37"/>
      <c r="M175" s="37"/>
      <c r="N175" s="37"/>
      <c r="O175" s="37"/>
      <c r="P175" s="37"/>
      <c r="Q175" s="37"/>
      <c r="R175" s="37"/>
      <c r="S175" s="37"/>
      <c r="T175" s="37"/>
      <c r="U175" s="37"/>
    </row>
    <row r="176" s="67" customFormat="true" ht="15.75" hidden="false" customHeight="true" outlineLevel="0" collapsed="false">
      <c r="A176" s="123"/>
      <c r="B176" s="37"/>
      <c r="C176" s="141" t="s">
        <v>168</v>
      </c>
      <c r="D176" s="112"/>
      <c r="E176" s="112" t="s">
        <v>90</v>
      </c>
      <c r="F176" s="113" t="n">
        <v>2</v>
      </c>
      <c r="G176" s="69"/>
      <c r="H176" s="185"/>
      <c r="I176" s="184"/>
      <c r="J176" s="191"/>
      <c r="K176" s="186"/>
      <c r="L176" s="37"/>
      <c r="M176" s="37"/>
      <c r="N176" s="37"/>
      <c r="O176" s="37"/>
      <c r="P176" s="37"/>
      <c r="Q176" s="37"/>
      <c r="R176" s="37"/>
      <c r="S176" s="37"/>
      <c r="T176" s="37"/>
      <c r="U176" s="37"/>
    </row>
    <row r="177" s="67" customFormat="true" ht="15.75" hidden="false" customHeight="true" outlineLevel="0" collapsed="false">
      <c r="A177" s="123"/>
      <c r="B177" s="37"/>
      <c r="C177" s="141" t="s">
        <v>169</v>
      </c>
      <c r="D177" s="112"/>
      <c r="E177" s="112" t="s">
        <v>90</v>
      </c>
      <c r="F177" s="113" t="n">
        <v>2</v>
      </c>
      <c r="G177" s="69"/>
      <c r="H177" s="185"/>
      <c r="I177" s="184"/>
      <c r="J177" s="191"/>
      <c r="K177" s="186"/>
      <c r="L177" s="37"/>
      <c r="M177" s="37"/>
      <c r="N177" s="37"/>
      <c r="O177" s="37"/>
      <c r="P177" s="37"/>
      <c r="Q177" s="37"/>
      <c r="R177" s="37"/>
      <c r="S177" s="37"/>
      <c r="T177" s="37"/>
      <c r="U177" s="37"/>
    </row>
    <row r="178" s="67" customFormat="true" ht="15.75" hidden="false" customHeight="true" outlineLevel="0" collapsed="false">
      <c r="A178" s="123"/>
      <c r="B178" s="37"/>
      <c r="C178" s="141" t="s">
        <v>170</v>
      </c>
      <c r="D178" s="112"/>
      <c r="E178" s="112" t="s">
        <v>90</v>
      </c>
      <c r="F178" s="113" t="n">
        <v>2</v>
      </c>
      <c r="G178" s="69"/>
      <c r="H178" s="185"/>
      <c r="I178" s="184"/>
      <c r="J178" s="191"/>
      <c r="K178" s="186"/>
      <c r="L178" s="37"/>
      <c r="M178" s="37"/>
      <c r="N178" s="37"/>
      <c r="O178" s="37"/>
      <c r="P178" s="37"/>
      <c r="Q178" s="37"/>
      <c r="R178" s="37"/>
      <c r="S178" s="37"/>
      <c r="T178" s="37"/>
      <c r="U178" s="37"/>
    </row>
    <row r="179" s="67" customFormat="true" ht="15.75" hidden="false" customHeight="true" outlineLevel="0" collapsed="false">
      <c r="A179" s="123"/>
      <c r="B179" s="37"/>
      <c r="C179" s="141" t="s">
        <v>171</v>
      </c>
      <c r="D179" s="112"/>
      <c r="E179" s="112" t="s">
        <v>90</v>
      </c>
      <c r="F179" s="113" t="n">
        <v>2</v>
      </c>
      <c r="G179" s="69"/>
      <c r="H179" s="185"/>
      <c r="I179" s="184"/>
      <c r="J179" s="191"/>
      <c r="K179" s="186"/>
      <c r="L179" s="37"/>
      <c r="M179" s="37"/>
      <c r="N179" s="37"/>
      <c r="O179" s="37"/>
      <c r="P179" s="37"/>
      <c r="Q179" s="37"/>
      <c r="R179" s="37"/>
      <c r="S179" s="37"/>
      <c r="T179" s="37"/>
      <c r="U179" s="37"/>
    </row>
    <row r="180" s="67" customFormat="true" ht="15.75" hidden="false" customHeight="true" outlineLevel="0" collapsed="false">
      <c r="A180" s="123"/>
      <c r="B180" s="37"/>
      <c r="C180" s="141" t="s">
        <v>172</v>
      </c>
      <c r="D180" s="112"/>
      <c r="E180" s="112" t="s">
        <v>90</v>
      </c>
      <c r="F180" s="113" t="n">
        <v>1</v>
      </c>
      <c r="G180" s="69"/>
      <c r="H180" s="185"/>
      <c r="I180" s="184"/>
      <c r="J180" s="191"/>
      <c r="K180" s="186"/>
      <c r="L180" s="37"/>
      <c r="M180" s="37"/>
      <c r="N180" s="37"/>
      <c r="O180" s="37"/>
      <c r="P180" s="37"/>
      <c r="Q180" s="37"/>
      <c r="R180" s="37"/>
      <c r="S180" s="37"/>
      <c r="T180" s="37"/>
      <c r="U180" s="37"/>
    </row>
    <row r="181" s="67" customFormat="true" ht="15.75" hidden="false" customHeight="true" outlineLevel="0" collapsed="false">
      <c r="A181" s="123"/>
      <c r="B181" s="37"/>
      <c r="C181" s="198" t="s">
        <v>173</v>
      </c>
      <c r="D181" s="135"/>
      <c r="E181" s="128" t="s">
        <v>90</v>
      </c>
      <c r="F181" s="113" t="n">
        <v>2</v>
      </c>
      <c r="G181" s="199"/>
      <c r="H181" s="185"/>
      <c r="I181" s="184"/>
      <c r="J181" s="191"/>
      <c r="K181" s="186"/>
      <c r="L181" s="37"/>
      <c r="M181" s="37"/>
      <c r="N181" s="37"/>
      <c r="O181" s="37"/>
      <c r="P181" s="37"/>
      <c r="Q181" s="37"/>
      <c r="R181" s="37"/>
      <c r="S181" s="37"/>
      <c r="T181" s="37"/>
      <c r="U181" s="37"/>
    </row>
    <row r="182" s="67" customFormat="true" ht="15.75" hidden="false" customHeight="true" outlineLevel="0" collapsed="false">
      <c r="A182" s="123"/>
      <c r="B182" s="37"/>
      <c r="C182" s="141"/>
      <c r="D182" s="141"/>
      <c r="E182" s="141"/>
      <c r="F182" s="141"/>
      <c r="G182" s="184"/>
      <c r="H182" s="185"/>
      <c r="I182" s="184"/>
      <c r="J182" s="191"/>
      <c r="K182" s="186"/>
      <c r="L182" s="37"/>
      <c r="M182" s="37"/>
      <c r="N182" s="37"/>
      <c r="O182" s="37"/>
      <c r="P182" s="37"/>
      <c r="Q182" s="37"/>
      <c r="R182" s="37"/>
      <c r="S182" s="37"/>
      <c r="T182" s="37"/>
      <c r="U182" s="37"/>
    </row>
    <row r="183" s="67" customFormat="true" ht="15.75" hidden="false" customHeight="true" outlineLevel="0" collapsed="false">
      <c r="A183" s="123"/>
      <c r="B183" s="37"/>
      <c r="C183" s="200" t="s">
        <v>174</v>
      </c>
      <c r="D183" s="112"/>
      <c r="E183" s="112"/>
      <c r="F183" s="113"/>
      <c r="G183" s="69"/>
      <c r="H183" s="95"/>
      <c r="I183" s="184"/>
      <c r="J183" s="191"/>
      <c r="K183" s="186"/>
      <c r="L183" s="37"/>
      <c r="M183" s="37"/>
      <c r="N183" s="37"/>
      <c r="O183" s="37"/>
      <c r="P183" s="37"/>
      <c r="Q183" s="37"/>
      <c r="R183" s="37"/>
      <c r="S183" s="37"/>
      <c r="T183" s="37"/>
      <c r="U183" s="37"/>
    </row>
    <row r="184" s="67" customFormat="true" ht="15.75" hidden="false" customHeight="true" outlineLevel="0" collapsed="false">
      <c r="A184" s="123"/>
      <c r="B184" s="37"/>
      <c r="C184" s="141" t="s">
        <v>175</v>
      </c>
      <c r="D184" s="112"/>
      <c r="E184" s="112" t="s">
        <v>90</v>
      </c>
      <c r="F184" s="113" t="n">
        <v>1</v>
      </c>
      <c r="G184" s="69"/>
      <c r="H184" s="185"/>
      <c r="I184" s="184"/>
      <c r="J184" s="191"/>
      <c r="K184" s="186"/>
      <c r="L184" s="37"/>
      <c r="M184" s="37"/>
      <c r="N184" s="37"/>
      <c r="O184" s="37"/>
      <c r="P184" s="37"/>
      <c r="Q184" s="37"/>
      <c r="R184" s="37"/>
      <c r="S184" s="37"/>
      <c r="T184" s="37"/>
      <c r="U184" s="37"/>
    </row>
    <row r="185" s="67" customFormat="true" ht="15.75" hidden="false" customHeight="true" outlineLevel="0" collapsed="false">
      <c r="A185" s="123"/>
      <c r="B185" s="37"/>
      <c r="C185" s="141"/>
      <c r="D185" s="112"/>
      <c r="E185" s="112"/>
      <c r="F185" s="113"/>
      <c r="G185" s="69"/>
      <c r="H185" s="185"/>
      <c r="I185" s="184"/>
      <c r="J185" s="191"/>
      <c r="K185" s="186"/>
      <c r="L185" s="37"/>
      <c r="M185" s="37"/>
      <c r="N185" s="37"/>
      <c r="O185" s="37"/>
      <c r="P185" s="37"/>
      <c r="Q185" s="37"/>
      <c r="R185" s="37"/>
      <c r="S185" s="37"/>
      <c r="T185" s="37"/>
      <c r="U185" s="37"/>
    </row>
    <row r="186" s="67" customFormat="true" ht="15.75" hidden="false" customHeight="true" outlineLevel="0" collapsed="false">
      <c r="A186" s="123"/>
      <c r="B186" s="37"/>
      <c r="C186" s="200" t="s">
        <v>176</v>
      </c>
      <c r="D186" s="201"/>
      <c r="E186" s="112"/>
      <c r="F186" s="113"/>
      <c r="G186" s="69"/>
      <c r="H186" s="95"/>
      <c r="I186" s="184"/>
      <c r="K186" s="186"/>
      <c r="L186" s="37"/>
      <c r="M186" s="37"/>
      <c r="N186" s="37"/>
      <c r="O186" s="37"/>
      <c r="P186" s="37"/>
      <c r="Q186" s="37"/>
      <c r="R186" s="37"/>
      <c r="S186" s="37"/>
      <c r="T186" s="37"/>
      <c r="U186" s="37"/>
    </row>
    <row r="187" s="67" customFormat="true" ht="15.75" hidden="false" customHeight="true" outlineLevel="0" collapsed="false">
      <c r="A187" s="123"/>
      <c r="B187" s="37"/>
      <c r="C187" s="141" t="s">
        <v>177</v>
      </c>
      <c r="D187" s="112"/>
      <c r="E187" s="112" t="s">
        <v>90</v>
      </c>
      <c r="F187" s="113" t="n">
        <v>2</v>
      </c>
      <c r="G187" s="69"/>
      <c r="H187" s="185"/>
      <c r="I187" s="184"/>
      <c r="J187" s="191"/>
      <c r="K187" s="186"/>
      <c r="L187" s="37"/>
      <c r="M187" s="37"/>
      <c r="N187" s="37"/>
      <c r="O187" s="37"/>
      <c r="P187" s="37"/>
      <c r="Q187" s="37"/>
      <c r="R187" s="37"/>
      <c r="S187" s="37"/>
      <c r="T187" s="37"/>
      <c r="U187" s="37"/>
    </row>
    <row r="188" s="67" customFormat="true" ht="15.75" hidden="false" customHeight="true" outlineLevel="0" collapsed="false">
      <c r="A188" s="123"/>
      <c r="B188" s="37"/>
      <c r="C188" s="141"/>
      <c r="D188" s="112"/>
      <c r="E188" s="112"/>
      <c r="F188" s="113"/>
      <c r="G188" s="69"/>
      <c r="H188" s="185"/>
      <c r="I188" s="184"/>
      <c r="J188" s="191"/>
      <c r="K188" s="202"/>
      <c r="L188" s="37"/>
      <c r="M188" s="37"/>
      <c r="N188" s="37"/>
      <c r="O188" s="37"/>
      <c r="P188" s="37"/>
      <c r="Q188" s="37"/>
      <c r="R188" s="37"/>
      <c r="S188" s="37"/>
      <c r="T188" s="37"/>
      <c r="U188" s="37"/>
    </row>
    <row r="189" s="67" customFormat="true" ht="15.75" hidden="false" customHeight="true" outlineLevel="0" collapsed="false">
      <c r="A189" s="123"/>
      <c r="B189" s="37"/>
      <c r="C189" s="50" t="s">
        <v>89</v>
      </c>
      <c r="D189" s="21"/>
      <c r="E189" s="21" t="s">
        <v>90</v>
      </c>
      <c r="F189" s="115" t="n">
        <v>1</v>
      </c>
      <c r="G189" s="69"/>
      <c r="H189" s="95"/>
      <c r="I189" s="203"/>
      <c r="J189" s="128"/>
      <c r="K189" s="186"/>
      <c r="L189" s="37"/>
      <c r="M189" s="37"/>
      <c r="N189" s="37"/>
      <c r="O189" s="37"/>
      <c r="P189" s="37"/>
      <c r="Q189" s="37"/>
      <c r="R189" s="37"/>
      <c r="S189" s="37"/>
      <c r="T189" s="37"/>
      <c r="U189" s="37"/>
    </row>
    <row r="190" s="67" customFormat="true" ht="15.75" hidden="false" customHeight="true" outlineLevel="0" collapsed="false">
      <c r="A190" s="123"/>
      <c r="B190" s="37"/>
      <c r="C190" s="198"/>
      <c r="D190" s="135"/>
      <c r="E190" s="128"/>
      <c r="F190" s="128"/>
      <c r="G190" s="199"/>
      <c r="H190" s="204"/>
      <c r="I190" s="203"/>
      <c r="J190" s="128"/>
      <c r="K190" s="205"/>
      <c r="L190" s="37"/>
      <c r="M190" s="37"/>
      <c r="N190" s="37"/>
      <c r="O190" s="37"/>
      <c r="P190" s="37"/>
      <c r="Q190" s="37"/>
      <c r="R190" s="37"/>
      <c r="S190" s="37"/>
      <c r="T190" s="37"/>
      <c r="U190" s="37"/>
    </row>
    <row r="191" s="67" customFormat="true" ht="15.75" hidden="false" customHeight="false" outlineLevel="0" collapsed="false">
      <c r="A191" s="38"/>
      <c r="C191" s="206" t="s">
        <v>178</v>
      </c>
      <c r="D191" s="207"/>
      <c r="E191" s="208"/>
      <c r="F191" s="209"/>
      <c r="G191" s="210"/>
      <c r="H191" s="211"/>
      <c r="I191" s="212"/>
      <c r="J191" s="213"/>
      <c r="K191" s="214"/>
      <c r="L191" s="37"/>
    </row>
    <row r="192" s="67" customFormat="true" ht="15.75" hidden="false" customHeight="false" outlineLevel="0" collapsed="false">
      <c r="A192" s="38"/>
      <c r="C192" s="215" t="s">
        <v>15</v>
      </c>
      <c r="D192" s="216" t="s">
        <v>16</v>
      </c>
      <c r="E192" s="215"/>
      <c r="F192" s="217"/>
      <c r="G192" s="218"/>
      <c r="H192" s="219"/>
      <c r="I192" s="220"/>
      <c r="J192" s="221"/>
      <c r="K192" s="222"/>
      <c r="L192" s="37"/>
    </row>
    <row r="193" s="67" customFormat="true" ht="15.75" hidden="false" customHeight="false" outlineLevel="0" collapsed="false">
      <c r="A193" s="38"/>
      <c r="C193" s="223" t="s">
        <v>179</v>
      </c>
      <c r="D193" s="224"/>
      <c r="E193" s="225"/>
      <c r="F193" s="226"/>
      <c r="G193" s="227"/>
      <c r="H193" s="228"/>
      <c r="I193" s="229"/>
      <c r="J193" s="230"/>
      <c r="K193" s="231"/>
      <c r="L193" s="37"/>
    </row>
    <row r="194" s="67" customFormat="true" ht="15.75" hidden="false" customHeight="false" outlineLevel="0" collapsed="false">
      <c r="A194" s="38"/>
      <c r="C194" s="232" t="s">
        <v>180</v>
      </c>
      <c r="D194" s="233"/>
      <c r="E194" s="234" t="s">
        <v>90</v>
      </c>
      <c r="F194" s="235" t="n">
        <v>1</v>
      </c>
      <c r="G194" s="236"/>
      <c r="H194" s="237"/>
      <c r="I194" s="229"/>
      <c r="J194" s="230"/>
      <c r="K194" s="231"/>
      <c r="L194" s="37"/>
    </row>
    <row r="195" s="67" customFormat="true" ht="15.75" hidden="false" customHeight="false" outlineLevel="0" collapsed="false">
      <c r="A195" s="38"/>
      <c r="C195" s="232" t="s">
        <v>181</v>
      </c>
      <c r="D195" s="233"/>
      <c r="E195" s="234" t="s">
        <v>90</v>
      </c>
      <c r="F195" s="235" t="n">
        <v>1</v>
      </c>
      <c r="G195" s="236"/>
      <c r="H195" s="237"/>
      <c r="I195" s="229"/>
      <c r="J195" s="230"/>
      <c r="K195" s="231"/>
      <c r="L195" s="37"/>
    </row>
    <row r="196" s="67" customFormat="true" ht="15.75" hidden="false" customHeight="false" outlineLevel="0" collapsed="false">
      <c r="A196" s="38"/>
      <c r="C196" s="232" t="s">
        <v>182</v>
      </c>
      <c r="D196" s="233"/>
      <c r="E196" s="234" t="s">
        <v>90</v>
      </c>
      <c r="F196" s="235" t="n">
        <v>1</v>
      </c>
      <c r="G196" s="236"/>
      <c r="H196" s="237"/>
      <c r="I196" s="229"/>
      <c r="J196" s="230"/>
      <c r="K196" s="231"/>
      <c r="L196" s="37"/>
    </row>
    <row r="197" s="67" customFormat="true" ht="15.75" hidden="false" customHeight="false" outlineLevel="0" collapsed="false">
      <c r="A197" s="38"/>
      <c r="C197" s="232" t="s">
        <v>183</v>
      </c>
      <c r="D197" s="233"/>
      <c r="E197" s="234" t="s">
        <v>90</v>
      </c>
      <c r="F197" s="235" t="n">
        <v>2</v>
      </c>
      <c r="G197" s="236"/>
      <c r="H197" s="237"/>
      <c r="I197" s="229"/>
      <c r="J197" s="230"/>
      <c r="K197" s="231"/>
      <c r="L197" s="37"/>
    </row>
    <row r="198" s="67" customFormat="true" ht="15.75" hidden="false" customHeight="false" outlineLevel="0" collapsed="false">
      <c r="A198" s="38"/>
      <c r="C198" s="232" t="s">
        <v>184</v>
      </c>
      <c r="D198" s="233"/>
      <c r="E198" s="234" t="s">
        <v>90</v>
      </c>
      <c r="F198" s="235" t="n">
        <v>68</v>
      </c>
      <c r="G198" s="236"/>
      <c r="H198" s="237"/>
      <c r="I198" s="229"/>
      <c r="J198" s="230"/>
      <c r="K198" s="231"/>
      <c r="L198" s="37"/>
    </row>
    <row r="199" s="67" customFormat="true" ht="15.75" hidden="false" customHeight="false" outlineLevel="0" collapsed="false">
      <c r="A199" s="38"/>
      <c r="C199" s="232" t="s">
        <v>185</v>
      </c>
      <c r="D199" s="233"/>
      <c r="E199" s="234" t="s">
        <v>90</v>
      </c>
      <c r="F199" s="235" t="n">
        <v>4</v>
      </c>
      <c r="G199" s="236"/>
      <c r="H199" s="237"/>
      <c r="I199" s="229"/>
      <c r="J199" s="230"/>
      <c r="K199" s="231"/>
      <c r="L199" s="37"/>
    </row>
    <row r="200" s="67" customFormat="true" ht="15.75" hidden="false" customHeight="false" outlineLevel="0" collapsed="false">
      <c r="A200" s="38"/>
      <c r="C200" s="238" t="s">
        <v>186</v>
      </c>
      <c r="D200" s="239"/>
      <c r="E200" s="240" t="s">
        <v>90</v>
      </c>
      <c r="F200" s="241" t="n">
        <v>68</v>
      </c>
      <c r="G200" s="242"/>
      <c r="H200" s="237"/>
      <c r="I200" s="243"/>
      <c r="J200" s="244"/>
      <c r="K200" s="245"/>
      <c r="L200" s="37"/>
    </row>
    <row r="201" s="67" customFormat="true" ht="15.75" hidden="false" customHeight="false" outlineLevel="0" collapsed="false">
      <c r="A201" s="38"/>
      <c r="C201" s="232" t="s">
        <v>187</v>
      </c>
      <c r="D201" s="233"/>
      <c r="E201" s="234" t="s">
        <v>90</v>
      </c>
      <c r="F201" s="235" t="n">
        <v>4</v>
      </c>
      <c r="G201" s="236"/>
      <c r="H201" s="237"/>
      <c r="I201" s="229"/>
      <c r="J201" s="230"/>
      <c r="K201" s="231"/>
      <c r="L201" s="37"/>
    </row>
    <row r="202" s="67" customFormat="true" ht="15.75" hidden="false" customHeight="false" outlineLevel="0" collapsed="false">
      <c r="A202" s="38"/>
      <c r="C202" s="232" t="s">
        <v>188</v>
      </c>
      <c r="D202" s="233"/>
      <c r="E202" s="234" t="s">
        <v>90</v>
      </c>
      <c r="F202" s="235" t="n">
        <v>1</v>
      </c>
      <c r="G202" s="236"/>
      <c r="H202" s="237"/>
      <c r="I202" s="229"/>
      <c r="J202" s="230"/>
      <c r="K202" s="231"/>
      <c r="L202" s="37"/>
    </row>
    <row r="203" s="67" customFormat="true" ht="15.75" hidden="false" customHeight="false" outlineLevel="0" collapsed="false">
      <c r="A203" s="38"/>
      <c r="C203" s="246" t="s">
        <v>189</v>
      </c>
      <c r="D203" s="247"/>
      <c r="E203" s="248" t="s">
        <v>90</v>
      </c>
      <c r="F203" s="249" t="n">
        <v>1</v>
      </c>
      <c r="G203" s="250"/>
      <c r="H203" s="237"/>
      <c r="I203" s="251"/>
      <c r="J203" s="252"/>
      <c r="K203" s="253"/>
      <c r="L203" s="37"/>
    </row>
    <row r="204" s="67" customFormat="true" ht="15.75" hidden="false" customHeight="false" outlineLevel="0" collapsed="false">
      <c r="A204" s="38"/>
      <c r="C204" s="246" t="s">
        <v>190</v>
      </c>
      <c r="D204" s="247"/>
      <c r="E204" s="248" t="s">
        <v>90</v>
      </c>
      <c r="F204" s="249" t="n">
        <v>12</v>
      </c>
      <c r="G204" s="250"/>
      <c r="H204" s="237"/>
      <c r="I204" s="251"/>
      <c r="J204" s="252"/>
      <c r="K204" s="253"/>
      <c r="L204" s="37"/>
    </row>
    <row r="205" s="67" customFormat="true" ht="15.75" hidden="false" customHeight="false" outlineLevel="0" collapsed="false">
      <c r="A205" s="38"/>
      <c r="C205" s="246" t="s">
        <v>191</v>
      </c>
      <c r="D205" s="247"/>
      <c r="E205" s="248" t="s">
        <v>90</v>
      </c>
      <c r="F205" s="249" t="n">
        <v>1</v>
      </c>
      <c r="G205" s="250"/>
      <c r="H205" s="237"/>
      <c r="I205" s="251"/>
      <c r="J205" s="252"/>
      <c r="K205" s="253"/>
      <c r="L205" s="37"/>
    </row>
    <row r="206" s="67" customFormat="true" ht="15.75" hidden="false" customHeight="false" outlineLevel="0" collapsed="false">
      <c r="A206" s="38"/>
      <c r="C206" s="238" t="s">
        <v>192</v>
      </c>
      <c r="D206" s="254"/>
      <c r="E206" s="255" t="s">
        <v>90</v>
      </c>
      <c r="F206" s="256" t="n">
        <v>68</v>
      </c>
      <c r="G206" s="257"/>
      <c r="H206" s="237"/>
      <c r="I206" s="258"/>
      <c r="J206" s="259"/>
      <c r="K206" s="253"/>
      <c r="L206" s="37"/>
    </row>
    <row r="207" s="67" customFormat="true" ht="15.75" hidden="false" customHeight="false" outlineLevel="0" collapsed="false">
      <c r="A207" s="38"/>
      <c r="C207" s="232"/>
      <c r="D207" s="233"/>
      <c r="E207" s="234"/>
      <c r="F207" s="235"/>
      <c r="G207" s="236"/>
      <c r="H207" s="237"/>
      <c r="I207" s="229"/>
      <c r="J207" s="230"/>
      <c r="K207" s="231"/>
      <c r="L207" s="37"/>
    </row>
    <row r="208" s="67" customFormat="true" ht="15.75" hidden="false" customHeight="false" outlineLevel="0" collapsed="false">
      <c r="A208" s="38"/>
      <c r="C208" s="260" t="s">
        <v>89</v>
      </c>
      <c r="D208" s="167"/>
      <c r="E208" s="168" t="s">
        <v>90</v>
      </c>
      <c r="F208" s="169" t="n">
        <v>1</v>
      </c>
      <c r="G208" s="170"/>
      <c r="H208" s="237"/>
      <c r="I208" s="171"/>
      <c r="J208" s="172"/>
      <c r="K208" s="261"/>
      <c r="L208" s="37"/>
    </row>
    <row r="209" s="67" customFormat="true" ht="15.75" hidden="false" customHeight="false" outlineLevel="0" collapsed="false">
      <c r="A209" s="38"/>
      <c r="C209" s="262"/>
      <c r="D209" s="263"/>
      <c r="E209" s="264"/>
      <c r="F209" s="265"/>
      <c r="G209" s="170"/>
      <c r="H209" s="237"/>
      <c r="I209" s="171"/>
      <c r="J209" s="266"/>
      <c r="K209" s="267"/>
      <c r="L209" s="37"/>
    </row>
    <row r="210" s="67" customFormat="true" ht="15.75" hidden="false" customHeight="false" outlineLevel="0" collapsed="false">
      <c r="A210" s="38"/>
      <c r="C210" s="268"/>
      <c r="D210" s="269"/>
      <c r="E210" s="270"/>
      <c r="F210" s="271"/>
      <c r="G210" s="272"/>
      <c r="H210" s="273"/>
      <c r="I210" s="274"/>
      <c r="J210" s="275"/>
      <c r="K210" s="276"/>
      <c r="L210" s="37"/>
    </row>
    <row r="211" s="67" customFormat="true" ht="15.75" hidden="false" customHeight="false" outlineLevel="0" collapsed="false">
      <c r="A211" s="38"/>
      <c r="C211" s="277" t="s">
        <v>193</v>
      </c>
      <c r="D211" s="278"/>
      <c r="E211" s="278"/>
      <c r="F211" s="279"/>
      <c r="G211" s="280"/>
      <c r="H211" s="281"/>
      <c r="I211" s="282"/>
      <c r="J211" s="282"/>
      <c r="K211" s="283"/>
      <c r="L211" s="37"/>
    </row>
    <row r="212" s="67" customFormat="true" ht="15.75" hidden="false" customHeight="false" outlineLevel="0" collapsed="false">
      <c r="A212" s="38"/>
      <c r="C212" s="284" t="s">
        <v>15</v>
      </c>
      <c r="D212" s="278"/>
      <c r="E212" s="278"/>
      <c r="F212" s="279"/>
      <c r="G212" s="280"/>
      <c r="H212" s="281"/>
      <c r="I212" s="282"/>
      <c r="J212" s="282"/>
      <c r="K212" s="283"/>
      <c r="L212" s="37"/>
    </row>
    <row r="213" s="67" customFormat="true" ht="15" hidden="false" customHeight="false" outlineLevel="0" collapsed="false">
      <c r="A213" s="38"/>
      <c r="C213" s="277"/>
      <c r="D213" s="278"/>
      <c r="E213" s="278"/>
      <c r="F213" s="279"/>
      <c r="G213" s="280"/>
      <c r="H213" s="281"/>
      <c r="I213" s="282"/>
      <c r="J213" s="282"/>
      <c r="K213" s="283"/>
      <c r="L213" s="37"/>
    </row>
    <row r="214" s="67" customFormat="true" ht="15" hidden="false" customHeight="false" outlineLevel="0" collapsed="false">
      <c r="A214" s="38"/>
      <c r="C214" s="285" t="s">
        <v>180</v>
      </c>
      <c r="D214" s="278"/>
      <c r="E214" s="278" t="s">
        <v>90</v>
      </c>
      <c r="F214" s="279" t="n">
        <v>1</v>
      </c>
      <c r="G214" s="280"/>
      <c r="H214" s="281"/>
      <c r="I214" s="282"/>
      <c r="J214" s="282"/>
      <c r="K214" s="283"/>
      <c r="L214" s="37"/>
    </row>
    <row r="215" s="67" customFormat="true" ht="15" hidden="false" customHeight="false" outlineLevel="0" collapsed="false">
      <c r="A215" s="38"/>
      <c r="C215" s="285" t="s">
        <v>194</v>
      </c>
      <c r="D215" s="278"/>
      <c r="E215" s="278" t="s">
        <v>90</v>
      </c>
      <c r="F215" s="279" t="n">
        <v>1</v>
      </c>
      <c r="G215" s="280"/>
      <c r="H215" s="281"/>
      <c r="I215" s="282"/>
      <c r="J215" s="286"/>
      <c r="K215" s="283"/>
      <c r="L215" s="37"/>
    </row>
    <row r="216" s="67" customFormat="true" ht="15" hidden="false" customHeight="false" outlineLevel="0" collapsed="false">
      <c r="A216" s="38"/>
      <c r="C216" s="285" t="s">
        <v>195</v>
      </c>
      <c r="D216" s="278"/>
      <c r="E216" s="278" t="s">
        <v>90</v>
      </c>
      <c r="F216" s="279" t="n">
        <v>1</v>
      </c>
      <c r="G216" s="280"/>
      <c r="H216" s="281"/>
      <c r="I216" s="282"/>
      <c r="J216" s="286"/>
      <c r="K216" s="283"/>
      <c r="L216" s="37"/>
    </row>
    <row r="217" s="67" customFormat="true" ht="15" hidden="false" customHeight="false" outlineLevel="0" collapsed="false">
      <c r="A217" s="38"/>
      <c r="C217" s="285" t="s">
        <v>196</v>
      </c>
      <c r="D217" s="278"/>
      <c r="E217" s="278" t="s">
        <v>90</v>
      </c>
      <c r="F217" s="279" t="n">
        <v>1</v>
      </c>
      <c r="G217" s="280"/>
      <c r="H217" s="281"/>
      <c r="I217" s="282"/>
      <c r="J217" s="286"/>
      <c r="K217" s="283"/>
      <c r="L217" s="37"/>
    </row>
    <row r="218" s="67" customFormat="true" ht="15" hidden="false" customHeight="false" outlineLevel="0" collapsed="false">
      <c r="A218" s="38"/>
      <c r="C218" s="285" t="s">
        <v>197</v>
      </c>
      <c r="D218" s="278"/>
      <c r="E218" s="278" t="s">
        <v>90</v>
      </c>
      <c r="F218" s="279" t="n">
        <v>16</v>
      </c>
      <c r="G218" s="280"/>
      <c r="H218" s="281"/>
      <c r="I218" s="282"/>
      <c r="J218" s="286"/>
      <c r="K218" s="283"/>
      <c r="L218" s="37"/>
    </row>
    <row r="219" s="67" customFormat="true" ht="15" hidden="false" customHeight="false" outlineLevel="0" collapsed="false">
      <c r="A219" s="38"/>
      <c r="C219" s="285" t="s">
        <v>198</v>
      </c>
      <c r="D219" s="278"/>
      <c r="E219" s="278" t="s">
        <v>90</v>
      </c>
      <c r="F219" s="279" t="n">
        <v>1</v>
      </c>
      <c r="G219" s="280"/>
      <c r="H219" s="281"/>
      <c r="I219" s="282"/>
      <c r="J219" s="286"/>
      <c r="K219" s="287"/>
      <c r="L219" s="37"/>
    </row>
    <row r="220" s="67" customFormat="true" ht="15.75" hidden="false" customHeight="false" outlineLevel="0" collapsed="false">
      <c r="A220" s="38"/>
      <c r="C220" s="285"/>
      <c r="D220" s="278"/>
      <c r="E220" s="278"/>
      <c r="F220" s="279"/>
      <c r="G220" s="280"/>
      <c r="H220" s="281"/>
      <c r="I220" s="282"/>
      <c r="J220" s="286"/>
      <c r="K220" s="287"/>
      <c r="L220" s="37"/>
    </row>
    <row r="221" s="67" customFormat="true" ht="15.75" hidden="false" customHeight="false" outlineLevel="0" collapsed="false">
      <c r="A221" s="38"/>
      <c r="C221" s="260" t="s">
        <v>89</v>
      </c>
      <c r="D221" s="167"/>
      <c r="E221" s="168" t="s">
        <v>90</v>
      </c>
      <c r="F221" s="169" t="n">
        <v>1</v>
      </c>
      <c r="G221" s="170"/>
      <c r="H221" s="237"/>
      <c r="I221" s="171"/>
      <c r="J221" s="172"/>
      <c r="K221" s="261"/>
      <c r="L221" s="37"/>
    </row>
    <row r="222" s="67" customFormat="true" ht="15.75" hidden="false" customHeight="false" outlineLevel="0" collapsed="false">
      <c r="A222" s="38"/>
      <c r="C222" s="141"/>
      <c r="D222" s="141"/>
      <c r="E222" s="141"/>
      <c r="F222" s="141"/>
      <c r="G222" s="184"/>
      <c r="H222" s="273"/>
      <c r="I222" s="184"/>
      <c r="J222" s="141"/>
      <c r="K222" s="186"/>
      <c r="L222" s="37"/>
    </row>
    <row r="223" s="67" customFormat="true" ht="15.75" hidden="false" customHeight="false" outlineLevel="0" collapsed="false">
      <c r="A223" s="38"/>
      <c r="C223" s="100" t="s">
        <v>199</v>
      </c>
      <c r="D223" s="288"/>
      <c r="E223" s="288"/>
      <c r="F223" s="289"/>
      <c r="G223" s="290"/>
      <c r="H223" s="95"/>
      <c r="I223" s="105"/>
      <c r="J223" s="105"/>
      <c r="K223" s="106"/>
      <c r="L223" s="37"/>
    </row>
    <row r="224" s="67" customFormat="true" ht="15.75" hidden="false" customHeight="false" outlineLevel="0" collapsed="false">
      <c r="A224" s="38"/>
      <c r="C224" s="94" t="s">
        <v>200</v>
      </c>
      <c r="D224" s="21"/>
      <c r="E224" s="21" t="s">
        <v>201</v>
      </c>
      <c r="F224" s="115" t="n">
        <v>1</v>
      </c>
      <c r="G224" s="69"/>
      <c r="H224" s="95"/>
      <c r="I224" s="96"/>
      <c r="J224" s="116"/>
      <c r="K224" s="97"/>
      <c r="L224" s="37"/>
    </row>
    <row r="225" s="67" customFormat="true" ht="15.75" hidden="false" customHeight="false" outlineLevel="0" collapsed="false">
      <c r="A225" s="38"/>
      <c r="C225" s="94"/>
      <c r="D225" s="21"/>
      <c r="E225" s="21"/>
      <c r="F225" s="115"/>
      <c r="G225" s="69"/>
      <c r="H225" s="95"/>
      <c r="I225" s="96"/>
      <c r="J225" s="116"/>
      <c r="K225" s="97"/>
      <c r="L225" s="37"/>
    </row>
    <row r="226" s="67" customFormat="true" ht="15.75" hidden="false" customHeight="false" outlineLevel="0" collapsed="false">
      <c r="A226" s="291"/>
      <c r="B226" s="291"/>
      <c r="C226" s="291" t="s">
        <v>202</v>
      </c>
      <c r="D226" s="292"/>
      <c r="E226" s="292"/>
      <c r="F226" s="293"/>
      <c r="G226" s="294" t="n">
        <f aca="false">SUBTOTAL(9,H7:H225)</f>
        <v>0</v>
      </c>
      <c r="H226" s="294"/>
      <c r="I226" s="295"/>
      <c r="J226" s="296"/>
      <c r="K226" s="297"/>
      <c r="L226" s="37"/>
    </row>
    <row r="227" s="67" customFormat="true" ht="15.75" hidden="false" customHeight="false" outlineLevel="0" collapsed="false">
      <c r="A227" s="298"/>
      <c r="B227" s="298"/>
      <c r="C227" s="298" t="s">
        <v>203</v>
      </c>
      <c r="D227" s="299"/>
      <c r="E227" s="299"/>
      <c r="F227" s="300"/>
      <c r="G227" s="301"/>
      <c r="H227" s="302"/>
      <c r="I227" s="303" t="n">
        <f aca="false">SUBTOTAL(9,K7:K225)</f>
        <v>0</v>
      </c>
      <c r="J227" s="303"/>
      <c r="K227" s="303"/>
      <c r="L227" s="37"/>
    </row>
    <row r="228" s="67" customFormat="true" ht="16.5" hidden="false" customHeight="false" outlineLevel="0" collapsed="false">
      <c r="A228" s="304"/>
      <c r="B228" s="305"/>
      <c r="C228" s="306" t="s">
        <v>204</v>
      </c>
      <c r="D228" s="307"/>
      <c r="E228" s="308" t="n">
        <f aca="false">G226+I227</f>
        <v>0</v>
      </c>
      <c r="F228" s="308"/>
      <c r="G228" s="308"/>
      <c r="H228" s="308"/>
      <c r="I228" s="308"/>
      <c r="J228" s="308"/>
      <c r="K228" s="308"/>
      <c r="L228" s="37"/>
    </row>
    <row r="229" s="67" customFormat="true" ht="39.95" hidden="false" customHeight="true" outlineLevel="0" collapsed="false">
      <c r="A229" s="309"/>
      <c r="B229" s="309"/>
      <c r="C229" s="309"/>
      <c r="D229" s="309"/>
      <c r="E229" s="309"/>
      <c r="F229" s="309"/>
      <c r="G229" s="309"/>
      <c r="H229" s="309"/>
      <c r="I229" s="309"/>
      <c r="J229" s="309"/>
      <c r="K229" s="309"/>
      <c r="L229" s="37"/>
    </row>
    <row r="230" s="67" customFormat="true" ht="15.75" hidden="false" customHeight="false" outlineLevel="0" collapsed="false">
      <c r="A230" s="38"/>
      <c r="L230" s="37"/>
    </row>
    <row r="231" s="67" customFormat="true" ht="15.75" hidden="false" customHeight="false" outlineLevel="0" collapsed="false">
      <c r="A231" s="38"/>
      <c r="L231" s="37"/>
    </row>
    <row r="232" s="67" customFormat="true" ht="15.75" hidden="false" customHeight="false" outlineLevel="0" collapsed="false">
      <c r="A232" s="38"/>
      <c r="H232" s="310"/>
      <c r="J232" s="310"/>
      <c r="L232" s="37"/>
    </row>
    <row r="233" s="67" customFormat="true" ht="15.75" hidden="false" customHeight="false" outlineLevel="0" collapsed="false">
      <c r="A233" s="38"/>
      <c r="H233" s="311" t="e">
        <f aca="false">H224+H221+H218+H219+H217+H216+H215+H214+H208+H205+H203+#REF!+H202+H201+H200+H199+H198+H197+H196+H195+H194+H189+H187+H184+H181+H180+H179+H178+H177+H176+H172+H156+H158+H146+H150+H145+H144+H130+H127+H128+H125+H123+H122+H116+H112+H104+H102+H96+H76+H74+H62+H55+H59</f>
        <v>#REF!</v>
      </c>
      <c r="J233" s="311"/>
      <c r="K233" s="310" t="n">
        <f aca="false">K224+K221+K208+K206+K204+K189+K172+K170+K158+K156+K150+K146+K145+K144+K130+K128+K126+K127+K125+K123+K122+K116+K112+K104+K96+K74+K76+K59+K62+K55</f>
        <v>0</v>
      </c>
      <c r="L233" s="37"/>
    </row>
    <row r="234" s="67" customFormat="true" ht="15.75" hidden="false" customHeight="false" outlineLevel="0" collapsed="false">
      <c r="A234" s="38"/>
      <c r="H234" s="310"/>
      <c r="J234" s="310"/>
      <c r="L234" s="37"/>
    </row>
    <row r="235" s="67" customFormat="true" ht="15.75" hidden="false" customHeight="false" outlineLevel="0" collapsed="false">
      <c r="A235" s="38"/>
      <c r="H235" s="310"/>
      <c r="K235" s="310"/>
      <c r="L235" s="37"/>
    </row>
    <row r="236" s="67" customFormat="true" ht="15.75" hidden="false" customHeight="false" outlineLevel="0" collapsed="false">
      <c r="A236" s="38"/>
      <c r="L236" s="37"/>
    </row>
    <row r="237" s="67" customFormat="true" ht="15.75" hidden="false" customHeight="true" outlineLevel="0" collapsed="false">
      <c r="A237" s="81"/>
      <c r="B237" s="91"/>
      <c r="L237" s="37"/>
    </row>
    <row r="238" customFormat="false" ht="15.75" hidden="false" customHeight="false" outlineLevel="0" collapsed="false">
      <c r="A238" s="81"/>
      <c r="B238" s="91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71"/>
      <c r="W238" s="71"/>
      <c r="X238" s="71"/>
      <c r="Y238" s="71"/>
      <c r="Z238" s="71"/>
      <c r="AA238" s="71"/>
    </row>
    <row r="239" customFormat="false" ht="15.75" hidden="false" customHeight="true" outlineLevel="0" collapsed="false">
      <c r="A239" s="81"/>
      <c r="B239" s="91"/>
      <c r="L239" s="67"/>
      <c r="M239" s="37"/>
      <c r="N239" s="37"/>
      <c r="O239" s="37"/>
      <c r="P239" s="37"/>
      <c r="Q239" s="37"/>
      <c r="R239" s="37"/>
      <c r="S239" s="37"/>
      <c r="T239" s="37"/>
      <c r="U239" s="37"/>
      <c r="V239" s="71"/>
      <c r="W239" s="71"/>
      <c r="X239" s="71"/>
      <c r="Y239" s="71"/>
      <c r="Z239" s="71"/>
      <c r="AA239" s="71"/>
    </row>
    <row r="240" customFormat="false" ht="15.75" hidden="false" customHeight="true" outlineLevel="0" collapsed="false">
      <c r="A240" s="81"/>
      <c r="B240" s="91"/>
      <c r="L240" s="67"/>
      <c r="M240" s="37"/>
      <c r="N240" s="37"/>
      <c r="O240" s="37"/>
      <c r="P240" s="37"/>
      <c r="Q240" s="37"/>
      <c r="R240" s="37"/>
      <c r="S240" s="37"/>
      <c r="T240" s="37"/>
      <c r="U240" s="37"/>
      <c r="V240" s="71"/>
      <c r="W240" s="71"/>
      <c r="X240" s="71"/>
      <c r="Y240" s="71"/>
      <c r="Z240" s="71"/>
      <c r="AA240" s="71"/>
    </row>
    <row r="241" customFormat="false" ht="15.75" hidden="false" customHeight="true" outlineLevel="0" collapsed="false">
      <c r="A241" s="81"/>
      <c r="B241" s="91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71"/>
      <c r="W241" s="71"/>
      <c r="X241" s="71"/>
      <c r="Y241" s="71"/>
      <c r="Z241" s="71"/>
      <c r="AA241" s="71"/>
    </row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>
      <c r="H248" s="310"/>
      <c r="K248" s="310"/>
    </row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</sheetData>
  <mergeCells count="12">
    <mergeCell ref="A2:A4"/>
    <mergeCell ref="B2:B4"/>
    <mergeCell ref="C2:C4"/>
    <mergeCell ref="E2:E4"/>
    <mergeCell ref="F2:F4"/>
    <mergeCell ref="G3:H3"/>
    <mergeCell ref="I3:K3"/>
    <mergeCell ref="A5:F5"/>
    <mergeCell ref="G226:H226"/>
    <mergeCell ref="I227:K227"/>
    <mergeCell ref="E228:K228"/>
    <mergeCell ref="A229:K2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4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2018-06-14T15:40:35Z</dcterms:created>
  <dc:creator>Maroš Sinčák</dc:creator>
  <dc:description/>
  <dc:language>cs-CZ</dc:language>
  <cp:lastModifiedBy/>
  <cp:lastPrinted>2021-09-09T10:27:29Z</cp:lastPrinted>
  <dcterms:modified xsi:type="dcterms:W3CDTF">2021-10-31T18:17:49Z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